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480" yWindow="75" windowWidth="18075" windowHeight="12525"/>
  </bookViews>
  <sheets>
    <sheet name="Cuadro 25" sheetId="1" r:id="rId1"/>
  </sheets>
  <definedNames>
    <definedName name="_xlnm._FilterDatabase" localSheetId="0" hidden="1">'Cuadro 25'!#REF!</definedName>
    <definedName name="_xlnm.Print_Area" localSheetId="0">'Cuadro 25'!$A$1:$F$190</definedName>
    <definedName name="_xlnm.Print_Titles" localSheetId="0">'Cuadro 25'!$1:$3</definedName>
  </definedNames>
  <calcPr calcId="152511"/>
</workbook>
</file>

<file path=xl/calcChain.xml><?xml version="1.0" encoding="utf-8"?>
<calcChain xmlns="http://schemas.openxmlformats.org/spreadsheetml/2006/main">
  <c r="B163" i="1" l="1"/>
  <c r="C163" i="1"/>
  <c r="D163" i="1"/>
  <c r="E163" i="1"/>
  <c r="F163" i="1"/>
  <c r="B88" i="1" l="1"/>
  <c r="B77" i="1"/>
  <c r="D77" i="1" l="1"/>
  <c r="C88" i="1"/>
  <c r="B178" i="1"/>
  <c r="B105" i="1"/>
  <c r="C77" i="1"/>
  <c r="C124" i="1"/>
  <c r="C52" i="1"/>
  <c r="B52" i="1"/>
  <c r="C14" i="1"/>
  <c r="B39" i="1"/>
  <c r="B14" i="1"/>
  <c r="F178" i="1"/>
  <c r="C105" i="1"/>
  <c r="E178" i="1"/>
  <c r="D94" i="1"/>
  <c r="D178" i="1"/>
  <c r="C178" i="1"/>
  <c r="F77" i="1"/>
  <c r="C94" i="1"/>
  <c r="C39" i="1"/>
  <c r="F94" i="1"/>
  <c r="E124" i="1"/>
  <c r="F124" i="1"/>
  <c r="D124" i="1"/>
  <c r="B124" i="1"/>
  <c r="F105" i="1"/>
  <c r="E105" i="1"/>
  <c r="D105" i="1"/>
  <c r="E94" i="1"/>
  <c r="B94" i="1"/>
  <c r="F88" i="1"/>
  <c r="E88" i="1"/>
  <c r="D88" i="1"/>
  <c r="E77" i="1"/>
  <c r="F52" i="1"/>
  <c r="E52" i="1"/>
  <c r="D52" i="1"/>
  <c r="F39" i="1"/>
  <c r="E39" i="1"/>
  <c r="D39" i="1"/>
  <c r="F14" i="1"/>
  <c r="E14" i="1"/>
  <c r="D14" i="1"/>
  <c r="F5" i="1" l="1"/>
  <c r="F4" i="1" s="1"/>
  <c r="D5" i="1"/>
  <c r="D4" i="1" s="1"/>
  <c r="B5" i="1"/>
  <c r="B4" i="1" s="1"/>
  <c r="E5" i="1"/>
  <c r="E4" i="1" s="1"/>
  <c r="C5" i="1"/>
  <c r="C4" i="1" s="1"/>
</calcChain>
</file>

<file path=xl/sharedStrings.xml><?xml version="1.0" encoding="utf-8"?>
<sst xmlns="http://schemas.openxmlformats.org/spreadsheetml/2006/main" count="195" uniqueCount="192">
  <si>
    <t>Provincia, comarca indígena, distrito y corregimiento</t>
  </si>
  <si>
    <t>Explotaciones</t>
  </si>
  <si>
    <t>Sembrada</t>
  </si>
  <si>
    <t>Perdida</t>
  </si>
  <si>
    <t>Mecanizada</t>
  </si>
  <si>
    <t>Herrera</t>
  </si>
  <si>
    <t>Bocas del Toro</t>
  </si>
  <si>
    <t>Colón</t>
  </si>
  <si>
    <t>Panamá</t>
  </si>
  <si>
    <t>Coclé</t>
  </si>
  <si>
    <t>Chiriquí</t>
  </si>
  <si>
    <t>Darién</t>
  </si>
  <si>
    <t>Los Santos</t>
  </si>
  <si>
    <t>Veraguas</t>
  </si>
  <si>
    <t>Comarca Ngäbe Buglé</t>
  </si>
  <si>
    <t xml:space="preserve"> -   Cantidad nula o cero.</t>
  </si>
  <si>
    <t xml:space="preserve">   Bocas del Toro</t>
  </si>
  <si>
    <t xml:space="preserve">   Changuinola</t>
  </si>
  <si>
    <t xml:space="preserve">     Bastimentos</t>
  </si>
  <si>
    <t xml:space="preserve">     El Empalme</t>
  </si>
  <si>
    <t xml:space="preserve">     Finca 4</t>
  </si>
  <si>
    <t xml:space="preserve">   Almirante</t>
  </si>
  <si>
    <t xml:space="preserve">     Barrio Francés</t>
  </si>
  <si>
    <t xml:space="preserve">     Miraflores</t>
  </si>
  <si>
    <t xml:space="preserve">   Antón</t>
  </si>
  <si>
    <t xml:space="preserve">     Cabuya</t>
  </si>
  <si>
    <t xml:space="preserve">     El Valle</t>
  </si>
  <si>
    <t xml:space="preserve">     Juan Díaz</t>
  </si>
  <si>
    <t xml:space="preserve">     Río Hato</t>
  </si>
  <si>
    <t xml:space="preserve">     San Juan de Dios</t>
  </si>
  <si>
    <t xml:space="preserve">     Caballero</t>
  </si>
  <si>
    <t xml:space="preserve">   La Pintada</t>
  </si>
  <si>
    <t xml:space="preserve">     El Harino</t>
  </si>
  <si>
    <t xml:space="preserve">     Llano Grande</t>
  </si>
  <si>
    <t xml:space="preserve">     Piedras Gordas</t>
  </si>
  <si>
    <t xml:space="preserve">   Olá</t>
  </si>
  <si>
    <t xml:space="preserve">     La Pava</t>
  </si>
  <si>
    <t xml:space="preserve">   Penonomé</t>
  </si>
  <si>
    <t xml:space="preserve">     Chiguirí Arriba</t>
  </si>
  <si>
    <t xml:space="preserve">     Pajonal</t>
  </si>
  <si>
    <t xml:space="preserve">     Río Grande</t>
  </si>
  <si>
    <t xml:space="preserve">     Río Indio</t>
  </si>
  <si>
    <t xml:space="preserve">     Toabré</t>
  </si>
  <si>
    <t xml:space="preserve">     Candelario Ovalle</t>
  </si>
  <si>
    <t xml:space="preserve">     General Victoriano Lorenzo</t>
  </si>
  <si>
    <t xml:space="preserve">     Las Minas</t>
  </si>
  <si>
    <t xml:space="preserve">   Colón</t>
  </si>
  <si>
    <t xml:space="preserve">     Buena Vista</t>
  </si>
  <si>
    <t xml:space="preserve">     Cristóbal</t>
  </si>
  <si>
    <t xml:space="preserve">     Limón</t>
  </si>
  <si>
    <t xml:space="preserve">     Nueva Providencia</t>
  </si>
  <si>
    <t xml:space="preserve">     Salamanca</t>
  </si>
  <si>
    <t xml:space="preserve">   Portobelo</t>
  </si>
  <si>
    <t xml:space="preserve">     Cacique</t>
  </si>
  <si>
    <t xml:space="preserve">   Santa Isabel</t>
  </si>
  <si>
    <t xml:space="preserve">     Nombre de Dios</t>
  </si>
  <si>
    <t xml:space="preserve">   Omar Torrijos Herrera</t>
  </si>
  <si>
    <t xml:space="preserve">     San José del General</t>
  </si>
  <si>
    <t xml:space="preserve">   Alanje</t>
  </si>
  <si>
    <t xml:space="preserve">     Divalá</t>
  </si>
  <si>
    <t xml:space="preserve">   Boquete</t>
  </si>
  <si>
    <t xml:space="preserve">     Bajo Boquete</t>
  </si>
  <si>
    <t xml:space="preserve">     Jaramillo</t>
  </si>
  <si>
    <t xml:space="preserve">     Los Naranjos</t>
  </si>
  <si>
    <t xml:space="preserve">   Bugaba</t>
  </si>
  <si>
    <t xml:space="preserve">     Bugaba</t>
  </si>
  <si>
    <t xml:space="preserve">     La Estrella</t>
  </si>
  <si>
    <t xml:space="preserve">   David</t>
  </si>
  <si>
    <t xml:space="preserve">     San Pablo Viejo</t>
  </si>
  <si>
    <t xml:space="preserve">   Dolega</t>
  </si>
  <si>
    <t xml:space="preserve">     Potrerillos</t>
  </si>
  <si>
    <t xml:space="preserve">     Los Algarrobos</t>
  </si>
  <si>
    <t xml:space="preserve">   Renacimiento</t>
  </si>
  <si>
    <t xml:space="preserve">     Plaza Caisán</t>
  </si>
  <si>
    <t xml:space="preserve">   Tierras Altas</t>
  </si>
  <si>
    <t xml:space="preserve">     Volcán</t>
  </si>
  <si>
    <t xml:space="preserve">     Cerro Punta</t>
  </si>
  <si>
    <t xml:space="preserve">     Cuesta de Piedra</t>
  </si>
  <si>
    <t xml:space="preserve">     Nueva California</t>
  </si>
  <si>
    <t xml:space="preserve">     Paso Ancho</t>
  </si>
  <si>
    <t xml:space="preserve">   Chepigana</t>
  </si>
  <si>
    <t xml:space="preserve">     Puerto Piña</t>
  </si>
  <si>
    <t xml:space="preserve">     Sambú</t>
  </si>
  <si>
    <t xml:space="preserve">   Pinogana</t>
  </si>
  <si>
    <t xml:space="preserve">     Metetí</t>
  </si>
  <si>
    <t xml:space="preserve">   Santa Fe</t>
  </si>
  <si>
    <t xml:space="preserve">     Río Iglesias</t>
  </si>
  <si>
    <t xml:space="preserve">     Agua Fría</t>
  </si>
  <si>
    <t xml:space="preserve">     Zapallal</t>
  </si>
  <si>
    <t xml:space="preserve">   Los Pozos</t>
  </si>
  <si>
    <t xml:space="preserve">     El Calabacito</t>
  </si>
  <si>
    <t xml:space="preserve">   Pesé</t>
  </si>
  <si>
    <t xml:space="preserve">     El Pedregoso</t>
  </si>
  <si>
    <t xml:space="preserve">   Las Tablas</t>
  </si>
  <si>
    <t xml:space="preserve">   Macaracas</t>
  </si>
  <si>
    <t xml:space="preserve">   Pedasí</t>
  </si>
  <si>
    <t xml:space="preserve">   Pocrí</t>
  </si>
  <si>
    <t xml:space="preserve">   Tonosí</t>
  </si>
  <si>
    <t xml:space="preserve">     Cambutal</t>
  </si>
  <si>
    <t xml:space="preserve">   Chepo</t>
  </si>
  <si>
    <t xml:space="preserve">     Tortí</t>
  </si>
  <si>
    <t xml:space="preserve">   Panamá</t>
  </si>
  <si>
    <t xml:space="preserve">     Betania</t>
  </si>
  <si>
    <t xml:space="preserve">     Pedregal</t>
  </si>
  <si>
    <t xml:space="preserve">     Ancón</t>
  </si>
  <si>
    <t xml:space="preserve">     Chilibre</t>
  </si>
  <si>
    <t xml:space="preserve">     Las Cumbres</t>
  </si>
  <si>
    <t xml:space="preserve">     Pacora</t>
  </si>
  <si>
    <t xml:space="preserve">     San Martín</t>
  </si>
  <si>
    <t xml:space="preserve">     24 de Diciembre</t>
  </si>
  <si>
    <t xml:space="preserve">     Caimitillo</t>
  </si>
  <si>
    <t xml:space="preserve">     Don Bosco</t>
  </si>
  <si>
    <t xml:space="preserve">   San Miguelito</t>
  </si>
  <si>
    <t xml:space="preserve">     Amelia Denis de Icaza</t>
  </si>
  <si>
    <t xml:space="preserve">     Omar Torrijos</t>
  </si>
  <si>
    <t xml:space="preserve">     Rufina Alfaro</t>
  </si>
  <si>
    <t xml:space="preserve">   Arraiján</t>
  </si>
  <si>
    <t xml:space="preserve">     Juan Demóstenes Arosemena</t>
  </si>
  <si>
    <t xml:space="preserve">     Santa Clara</t>
  </si>
  <si>
    <t xml:space="preserve">     Veracruz</t>
  </si>
  <si>
    <t xml:space="preserve">     Vista Alegre</t>
  </si>
  <si>
    <t xml:space="preserve">     Burunga</t>
  </si>
  <si>
    <t xml:space="preserve">   Capira</t>
  </si>
  <si>
    <t xml:space="preserve">     Cermeño</t>
  </si>
  <si>
    <t xml:space="preserve">     Cirí Grande</t>
  </si>
  <si>
    <t xml:space="preserve">     El Cacao</t>
  </si>
  <si>
    <t xml:space="preserve">     Las Ollas Arriba</t>
  </si>
  <si>
    <t xml:space="preserve">     Lídice</t>
  </si>
  <si>
    <t xml:space="preserve">     Villa Carmen</t>
  </si>
  <si>
    <t xml:space="preserve">     Villa Rosario</t>
  </si>
  <si>
    <t xml:space="preserve">   Chame</t>
  </si>
  <si>
    <t xml:space="preserve">     Buenos Aires</t>
  </si>
  <si>
    <t xml:space="preserve">     Chicá</t>
  </si>
  <si>
    <t xml:space="preserve">     Las Lajas</t>
  </si>
  <si>
    <t xml:space="preserve">     Sorá</t>
  </si>
  <si>
    <t xml:space="preserve">   La Chorrera</t>
  </si>
  <si>
    <t xml:space="preserve">     Barrio Balboa</t>
  </si>
  <si>
    <t xml:space="preserve">     Barrio Colón</t>
  </si>
  <si>
    <t xml:space="preserve">     Amador</t>
  </si>
  <si>
    <t xml:space="preserve">     El Arado</t>
  </si>
  <si>
    <t xml:space="preserve">     Feuillet</t>
  </si>
  <si>
    <t xml:space="preserve">     Guadalupe</t>
  </si>
  <si>
    <t xml:space="preserve">     Herrera</t>
  </si>
  <si>
    <t xml:space="preserve">     Hurtado</t>
  </si>
  <si>
    <t xml:space="preserve">     Mendoza</t>
  </si>
  <si>
    <t xml:space="preserve">   San Carlos</t>
  </si>
  <si>
    <t xml:space="preserve">     Guayabito</t>
  </si>
  <si>
    <t xml:space="preserve">     La Ermita</t>
  </si>
  <si>
    <t xml:space="preserve">     La Laguna</t>
  </si>
  <si>
    <t xml:space="preserve">     Los Llanitos</t>
  </si>
  <si>
    <t xml:space="preserve">     San José</t>
  </si>
  <si>
    <t xml:space="preserve">   Calobre</t>
  </si>
  <si>
    <t xml:space="preserve">   Cañazas</t>
  </si>
  <si>
    <t xml:space="preserve">     El Picador</t>
  </si>
  <si>
    <t xml:space="preserve">     Los Valles</t>
  </si>
  <si>
    <t xml:space="preserve">     El Alto</t>
  </si>
  <si>
    <t xml:space="preserve">     Río Luis</t>
  </si>
  <si>
    <t xml:space="preserve">   Soná</t>
  </si>
  <si>
    <t xml:space="preserve">     El Marañón</t>
  </si>
  <si>
    <t xml:space="preserve">   Mariato</t>
  </si>
  <si>
    <t xml:space="preserve">     Quebro</t>
  </si>
  <si>
    <t xml:space="preserve">   Müna</t>
  </si>
  <si>
    <t xml:space="preserve">     Ümani</t>
  </si>
  <si>
    <t xml:space="preserve">     Mreeni</t>
  </si>
  <si>
    <t xml:space="preserve">   Nole Duima</t>
  </si>
  <si>
    <t xml:space="preserve">     Hato Chamí</t>
  </si>
  <si>
    <t xml:space="preserve">   Ñürüm</t>
  </si>
  <si>
    <t xml:space="preserve">     Alto de Jesús</t>
  </si>
  <si>
    <t>0.00</t>
  </si>
  <si>
    <t>0.0</t>
  </si>
  <si>
    <t>TOTAL</t>
  </si>
  <si>
    <t>Superficie (en hectáreas)</t>
  </si>
  <si>
    <t>Panamá Oeste</t>
  </si>
  <si>
    <t xml:space="preserve">     Chepo (cabecera)</t>
  </si>
  <si>
    <t xml:space="preserve">            Cuando la cantidad es menor a la mitad de unidad o fracción decimal adoptada, para la expresión del dato.</t>
  </si>
  <si>
    <t xml:space="preserve">     La Pintada (cabecera)</t>
  </si>
  <si>
    <t xml:space="preserve">     Penonomé (cabecera)</t>
  </si>
  <si>
    <t xml:space="preserve">     La Concepción (cabecera)</t>
  </si>
  <si>
    <t xml:space="preserve">     Río Sereno (cabecera)</t>
  </si>
  <si>
    <t xml:space="preserve">     El Real de Santa María (cabecera)</t>
  </si>
  <si>
    <t xml:space="preserve">     Los Pozos (cabecera)</t>
  </si>
  <si>
    <t xml:space="preserve">     Las Tablas (cabecera)</t>
  </si>
  <si>
    <t xml:space="preserve">     Macaracas (cabecera)</t>
  </si>
  <si>
    <t xml:space="preserve">     Pedasí (cabecera)</t>
  </si>
  <si>
    <t xml:space="preserve">     Pocrí (cabecera)</t>
  </si>
  <si>
    <t xml:space="preserve">     Capira (cabecera)</t>
  </si>
  <si>
    <t xml:space="preserve">     Chame (cabecera)</t>
  </si>
  <si>
    <t xml:space="preserve">     Santa Fe (cabecera)</t>
  </si>
  <si>
    <t xml:space="preserve">     Llano de Catival o Mariato (cabecera)</t>
  </si>
  <si>
    <t>Cuadro 25. PEREJIL, EXPLOTACIONES, SUPERFICIE SEMBRADA, PERDIDA, MECANIZADA, COSECHA EN LA REPÚBLICA, SEGÚN PROVINCIA, COMARCA INDÍGENA, DISTRITO Y CORREGIMIENTO: AÑO AGRÍCOLA 2023/24</t>
  </si>
  <si>
    <t>NOTA: Las provincias, comarcas indígenas, distritos y corregimientos que no registraron aportación, no fueron incluidos en el cuadro.</t>
  </si>
  <si>
    <t>Cosecha      
 (En libras)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</si>
</sst>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" borderId="1"/>
    <xf numFmtId="0" fontId="1" fillId="2" borderId="1"/>
    <xf numFmtId="0" fontId="1" fillId="2" borderId="1"/>
  </cellStyleXfs>
  <cellXfs count="30">
    <xf numFmtId="0" fontId="0" fillId="0" borderId="0" xfId="0"/>
    <xf numFmtId="0" fontId="0" fillId="4" borderId="0" xfId="0" applyFill="1"/>
    <xf numFmtId="0" fontId="4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0" fontId="0" fillId="4" borderId="1" xfId="0" applyFill="1" applyBorder="1"/>
    <xf numFmtId="165" fontId="3" fillId="4" borderId="1" xfId="45" applyNumberFormat="1" applyFont="1" applyFill="1" applyBorder="1" applyAlignment="1">
      <alignment horizontal="right" vertical="center"/>
    </xf>
    <xf numFmtId="0" fontId="0" fillId="4" borderId="0" xfId="0" applyFill="1" applyAlignment="1"/>
    <xf numFmtId="0" fontId="0" fillId="4" borderId="1" xfId="0" applyFill="1" applyBorder="1" applyAlignment="1"/>
    <xf numFmtId="49" fontId="5" fillId="4" borderId="0" xfId="0" applyNumberFormat="1" applyFont="1" applyFill="1" applyAlignment="1">
      <alignment vertical="center"/>
    </xf>
    <xf numFmtId="49" fontId="5" fillId="4" borderId="0" xfId="0" applyNumberFormat="1" applyFont="1" applyFill="1" applyAlignment="1">
      <alignment vertical="top"/>
    </xf>
    <xf numFmtId="0" fontId="2" fillId="4" borderId="1" xfId="47" applyFont="1" applyFill="1" applyBorder="1" applyAlignment="1">
      <alignment vertical="justify"/>
    </xf>
    <xf numFmtId="0" fontId="2" fillId="4" borderId="1" xfId="27" applyFont="1" applyFill="1" applyBorder="1" applyAlignment="1">
      <alignment horizontal="left" vertical="center" wrapText="1"/>
    </xf>
    <xf numFmtId="0" fontId="2" fillId="4" borderId="4" xfId="27" applyFont="1" applyFill="1" applyBorder="1" applyAlignment="1">
      <alignment horizontal="left" vertical="center" wrapText="1"/>
    </xf>
    <xf numFmtId="0" fontId="3" fillId="4" borderId="1" xfId="28" applyFont="1" applyFill="1" applyBorder="1" applyAlignment="1">
      <alignment horizontal="center" vertical="center" wrapText="1"/>
    </xf>
    <xf numFmtId="165" fontId="3" fillId="4" borderId="2" xfId="45" applyNumberFormat="1" applyFont="1" applyFill="1" applyBorder="1" applyAlignment="1">
      <alignment horizontal="right" vertical="center" wrapText="1"/>
    </xf>
    <xf numFmtId="43" fontId="3" fillId="4" borderId="2" xfId="45" applyNumberFormat="1" applyFont="1" applyFill="1" applyBorder="1" applyAlignment="1">
      <alignment horizontal="right" vertical="center" wrapText="1"/>
    </xf>
    <xf numFmtId="164" fontId="3" fillId="4" borderId="3" xfId="45" applyNumberFormat="1" applyFont="1" applyFill="1" applyBorder="1" applyAlignment="1">
      <alignment horizontal="right" vertical="center" wrapText="1"/>
    </xf>
    <xf numFmtId="165" fontId="2" fillId="4" borderId="2" xfId="45" applyNumberFormat="1" applyFont="1" applyFill="1" applyBorder="1" applyAlignment="1">
      <alignment horizontal="right" vertical="center" wrapText="1"/>
    </xf>
    <xf numFmtId="43" fontId="2" fillId="4" borderId="2" xfId="45" applyNumberFormat="1" applyFont="1" applyFill="1" applyBorder="1" applyAlignment="1">
      <alignment horizontal="right" vertical="center" wrapText="1"/>
    </xf>
    <xf numFmtId="164" fontId="2" fillId="4" borderId="3" xfId="45" applyNumberFormat="1" applyFont="1" applyFill="1" applyBorder="1" applyAlignment="1">
      <alignment horizontal="right" vertical="center" wrapText="1"/>
    </xf>
    <xf numFmtId="166" fontId="3" fillId="4" borderId="2" xfId="45" applyNumberFormat="1" applyFont="1" applyFill="1" applyBorder="1" applyAlignment="1">
      <alignment horizontal="right" vertical="center" wrapText="1"/>
    </xf>
    <xf numFmtId="165" fontId="2" fillId="4" borderId="5" xfId="45" applyNumberFormat="1" applyFont="1" applyFill="1" applyBorder="1" applyAlignment="1">
      <alignment horizontal="right" vertical="center" wrapText="1"/>
    </xf>
    <xf numFmtId="43" fontId="2" fillId="4" borderId="5" xfId="45" applyNumberFormat="1" applyFont="1" applyFill="1" applyBorder="1" applyAlignment="1">
      <alignment horizontal="right" vertical="center" wrapText="1"/>
    </xf>
    <xf numFmtId="164" fontId="2" fillId="4" borderId="6" xfId="45" applyNumberFormat="1" applyFont="1" applyFill="1" applyBorder="1" applyAlignment="1">
      <alignment horizontal="right" vertical="center" wrapText="1"/>
    </xf>
    <xf numFmtId="164" fontId="6" fillId="3" borderId="8" xfId="45" applyNumberFormat="1" applyFont="1" applyFill="1" applyBorder="1" applyAlignment="1">
      <alignment horizontal="center" vertical="center" wrapText="1"/>
    </xf>
    <xf numFmtId="0" fontId="5" fillId="2" borderId="7" xfId="48" applyFont="1" applyBorder="1" applyAlignment="1">
      <alignment horizontal="left" vertical="center" wrapText="1"/>
    </xf>
    <xf numFmtId="0" fontId="3" fillId="4" borderId="1" xfId="3" applyFont="1" applyFill="1" applyBorder="1" applyAlignment="1">
      <alignment horizontal="center" vertical="center" wrapText="1"/>
    </xf>
    <xf numFmtId="165" fontId="6" fillId="3" borderId="8" xfId="45" applyNumberFormat="1" applyFont="1" applyFill="1" applyBorder="1" applyAlignment="1">
      <alignment horizontal="center" vertical="center" wrapText="1"/>
    </xf>
    <xf numFmtId="164" fontId="6" fillId="3" borderId="8" xfId="45" applyNumberFormat="1" applyFont="1" applyFill="1" applyBorder="1" applyAlignment="1">
      <alignment horizontal="center" vertical="center"/>
    </xf>
    <xf numFmtId="0" fontId="6" fillId="3" borderId="8" xfId="46" applyFont="1" applyFill="1" applyBorder="1" applyAlignment="1">
      <alignment horizontal="center" vertical="center" wrapText="1"/>
    </xf>
  </cellXfs>
  <cellStyles count="49">
    <cellStyle name="Millares" xfId="45" builtinId="3"/>
    <cellStyle name="Normal" xfId="0" builtinId="0"/>
    <cellStyle name="Normal 2" xfId="48"/>
    <cellStyle name="style1749130342627" xfId="46"/>
    <cellStyle name="style1749130345081" xfId="47"/>
    <cellStyle name="style1749132493318" xfId="1"/>
    <cellStyle name="style1749132493474" xfId="2"/>
    <cellStyle name="style1749132493646" xfId="3"/>
    <cellStyle name="style1749132493771" xfId="4"/>
    <cellStyle name="style1749132494131" xfId="5"/>
    <cellStyle name="style1749132494303" xfId="6"/>
    <cellStyle name="style1749132494459" xfId="7"/>
    <cellStyle name="style1749132494599" xfId="8"/>
    <cellStyle name="style1749132494756" xfId="9"/>
    <cellStyle name="style1749132495006" xfId="10"/>
    <cellStyle name="style1749132495131" xfId="11"/>
    <cellStyle name="style1749132495224" xfId="12"/>
    <cellStyle name="style1749132495318" xfId="13"/>
    <cellStyle name="style1749132495428" xfId="14"/>
    <cellStyle name="style1749132495521" xfId="15"/>
    <cellStyle name="style1749132495615" xfId="16"/>
    <cellStyle name="style1749132495725" xfId="17"/>
    <cellStyle name="style1749132495803" xfId="18"/>
    <cellStyle name="style1749132495928" xfId="19"/>
    <cellStyle name="style1749132496053" xfId="20"/>
    <cellStyle name="style1749132496162" xfId="21"/>
    <cellStyle name="style1749132496271" xfId="22"/>
    <cellStyle name="style1749132496490" xfId="23"/>
    <cellStyle name="style1749132496646" xfId="24"/>
    <cellStyle name="style1749132496756" xfId="25"/>
    <cellStyle name="style1749132496865" xfId="26"/>
    <cellStyle name="style1749132496959" xfId="27"/>
    <cellStyle name="style1749132497084" xfId="28"/>
    <cellStyle name="style1749132497193" xfId="29"/>
    <cellStyle name="style1749132497490" xfId="30"/>
    <cellStyle name="style1749132497615" xfId="31"/>
    <cellStyle name="style1749132497709" xfId="32"/>
    <cellStyle name="style1749132497818" xfId="33"/>
    <cellStyle name="style1749132497912" xfId="34"/>
    <cellStyle name="style1749132497975" xfId="35"/>
    <cellStyle name="style1749132498068" xfId="36"/>
    <cellStyle name="style1749132498193" xfId="37"/>
    <cellStyle name="style1749132498303" xfId="38"/>
    <cellStyle name="style1749132498381" xfId="39"/>
    <cellStyle name="style1749132498475" xfId="40"/>
    <cellStyle name="style1749132498990" xfId="41"/>
    <cellStyle name="style1749132499100" xfId="42"/>
    <cellStyle name="style1749132499209" xfId="43"/>
    <cellStyle name="style1749132499272" xfId="44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297181</xdr:colOff>
      <xdr:row>187</xdr:row>
      <xdr:rowOff>57151</xdr:rowOff>
    </xdr:from>
    <xdr:to>
      <xdr:col>0</xdr:col>
      <xdr:colOff>381000</xdr:colOff>
      <xdr:row>189</xdr:row>
      <xdr:rowOff>142876</xdr:rowOff>
    </xdr:to>
    <xdr:sp macro="" textlink="">
      <xdr:nvSpPr>
        <xdr:cNvPr id="2" name="Cerrar llave 1"/>
        <xdr:cNvSpPr/>
      </xdr:nvSpPr>
      <xdr:spPr>
        <a:xfrm>
          <a:off x="297181" y="134797801"/>
          <a:ext cx="83819" cy="3619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0"/>
  <sheetViews>
    <sheetView tabSelected="1" zoomScale="85" zoomScaleNormal="85" zoomScaleSheetLayoutView="100" workbookViewId="0">
      <selection activeCell="A2" sqref="A2:A3"/>
    </sheetView>
  </sheetViews>
  <sheetFormatPr baseColWidth="10" defaultColWidth="9.140625" defaultRowHeight="15" x14ac:dyDescent="0.25"/>
  <cols>
    <col min="1" max="1" width="37.140625" style="1" customWidth="1"/>
    <col min="2" max="5" width="15" style="1" customWidth="1"/>
    <col min="6" max="6" width="15" style="4" customWidth="1"/>
    <col min="7" max="7" width="26.42578125" style="4" customWidth="1"/>
    <col min="8" max="16384" width="9.140625" style="1"/>
  </cols>
  <sheetData>
    <row r="1" spans="1:7" ht="60" customHeight="1" x14ac:dyDescent="0.25">
      <c r="A1" s="26" t="s">
        <v>189</v>
      </c>
      <c r="B1" s="26"/>
      <c r="C1" s="26"/>
      <c r="D1" s="26"/>
      <c r="E1" s="26"/>
      <c r="F1" s="26"/>
    </row>
    <row r="2" spans="1:7" ht="30" customHeight="1" x14ac:dyDescent="0.25">
      <c r="A2" s="29" t="s">
        <v>0</v>
      </c>
      <c r="B2" s="27" t="s">
        <v>1</v>
      </c>
      <c r="C2" s="28" t="s">
        <v>171</v>
      </c>
      <c r="D2" s="28"/>
      <c r="E2" s="28"/>
      <c r="F2" s="27" t="s">
        <v>191</v>
      </c>
    </row>
    <row r="3" spans="1:7" ht="30" customHeight="1" x14ac:dyDescent="0.25">
      <c r="A3" s="29"/>
      <c r="B3" s="27"/>
      <c r="C3" s="24" t="s">
        <v>2</v>
      </c>
      <c r="D3" s="24" t="s">
        <v>3</v>
      </c>
      <c r="E3" s="24" t="s">
        <v>4</v>
      </c>
      <c r="F3" s="27"/>
    </row>
    <row r="4" spans="1:7" s="6" customFormat="1" ht="21" customHeight="1" x14ac:dyDescent="0.25">
      <c r="A4" s="13" t="s">
        <v>170</v>
      </c>
      <c r="B4" s="14">
        <f>SUM(B5+B14+B39+B52+B77+B88+B94+B105+B124+B163+B178)</f>
        <v>486</v>
      </c>
      <c r="C4" s="15">
        <f t="shared" ref="C4:F4" si="0">SUM(C5+C14+C39+C52+C77+C88+C94+C105+C124+C163+C178)</f>
        <v>24.928094493000003</v>
      </c>
      <c r="D4" s="15">
        <f t="shared" si="0"/>
        <v>0.92736666862197892</v>
      </c>
      <c r="E4" s="15">
        <f t="shared" si="0"/>
        <v>3.4186124165560012</v>
      </c>
      <c r="F4" s="16">
        <f t="shared" si="0"/>
        <v>33048.752499999988</v>
      </c>
      <c r="G4" s="7"/>
    </row>
    <row r="5" spans="1:7" ht="21" customHeight="1" x14ac:dyDescent="0.25">
      <c r="A5" s="11" t="s">
        <v>6</v>
      </c>
      <c r="B5" s="14">
        <f>B6+B8+B11</f>
        <v>6</v>
      </c>
      <c r="C5" s="15">
        <f>C6+C8+C11</f>
        <v>1.55556E-4</v>
      </c>
      <c r="D5" s="15">
        <f>D6+D8+D11</f>
        <v>0</v>
      </c>
      <c r="E5" s="15">
        <f>E6+E8+E11</f>
        <v>0</v>
      </c>
      <c r="F5" s="16">
        <f>F6+F8+F11</f>
        <v>0.16999999999999998</v>
      </c>
    </row>
    <row r="6" spans="1:7" ht="15" customHeight="1" x14ac:dyDescent="0.25">
      <c r="A6" s="11" t="s">
        <v>16</v>
      </c>
      <c r="B6" s="14">
        <v>1</v>
      </c>
      <c r="C6" s="15">
        <v>1.6667000000000002E-5</v>
      </c>
      <c r="D6" s="15">
        <v>0</v>
      </c>
      <c r="E6" s="15">
        <v>0</v>
      </c>
      <c r="F6" s="16">
        <v>0.01</v>
      </c>
    </row>
    <row r="7" spans="1:7" ht="15" customHeight="1" x14ac:dyDescent="0.25">
      <c r="A7" s="11" t="s">
        <v>18</v>
      </c>
      <c r="B7" s="17">
        <v>1</v>
      </c>
      <c r="C7" s="18">
        <v>1.6667000000000002E-5</v>
      </c>
      <c r="D7" s="18">
        <v>0</v>
      </c>
      <c r="E7" s="18">
        <v>0</v>
      </c>
      <c r="F7" s="19">
        <v>0.01</v>
      </c>
    </row>
    <row r="8" spans="1:7" ht="15" customHeight="1" x14ac:dyDescent="0.25">
      <c r="A8" s="11" t="s">
        <v>17</v>
      </c>
      <c r="B8" s="14">
        <v>3</v>
      </c>
      <c r="C8" s="15">
        <v>5.5554999999999992E-5</v>
      </c>
      <c r="D8" s="15">
        <v>0</v>
      </c>
      <c r="E8" s="15">
        <v>0</v>
      </c>
      <c r="F8" s="16">
        <v>7.9999999999999988E-2</v>
      </c>
    </row>
    <row r="9" spans="1:7" ht="15" customHeight="1" x14ac:dyDescent="0.25">
      <c r="A9" s="11" t="s">
        <v>19</v>
      </c>
      <c r="B9" s="17">
        <v>2</v>
      </c>
      <c r="C9" s="18">
        <v>3.3333000000000001E-5</v>
      </c>
      <c r="D9" s="18">
        <v>0</v>
      </c>
      <c r="E9" s="18">
        <v>0</v>
      </c>
      <c r="F9" s="19">
        <v>7.0000000000000007E-2</v>
      </c>
    </row>
    <row r="10" spans="1:7" ht="15" customHeight="1" x14ac:dyDescent="0.25">
      <c r="A10" s="11" t="s">
        <v>20</v>
      </c>
      <c r="B10" s="17">
        <v>1</v>
      </c>
      <c r="C10" s="18">
        <v>2.2221999999999998E-5</v>
      </c>
      <c r="D10" s="18">
        <v>0</v>
      </c>
      <c r="E10" s="18">
        <v>0</v>
      </c>
      <c r="F10" s="19">
        <v>0.01</v>
      </c>
    </row>
    <row r="11" spans="1:7" ht="15" customHeight="1" x14ac:dyDescent="0.25">
      <c r="A11" s="11" t="s">
        <v>21</v>
      </c>
      <c r="B11" s="14">
        <v>2</v>
      </c>
      <c r="C11" s="15">
        <v>8.3333999999999999E-5</v>
      </c>
      <c r="D11" s="15">
        <v>0</v>
      </c>
      <c r="E11" s="15">
        <v>0</v>
      </c>
      <c r="F11" s="16">
        <v>0.08</v>
      </c>
    </row>
    <row r="12" spans="1:7" ht="15" customHeight="1" x14ac:dyDescent="0.25">
      <c r="A12" s="11" t="s">
        <v>22</v>
      </c>
      <c r="B12" s="17">
        <v>1</v>
      </c>
      <c r="C12" s="18">
        <v>2.7778000000000001E-5</v>
      </c>
      <c r="D12" s="18">
        <v>0</v>
      </c>
      <c r="E12" s="18">
        <v>0</v>
      </c>
      <c r="F12" s="19">
        <v>0.03</v>
      </c>
    </row>
    <row r="13" spans="1:7" ht="15" customHeight="1" x14ac:dyDescent="0.25">
      <c r="A13" s="11" t="s">
        <v>23</v>
      </c>
      <c r="B13" s="17">
        <v>1</v>
      </c>
      <c r="C13" s="18">
        <v>5.5556000000000001E-5</v>
      </c>
      <c r="D13" s="18">
        <v>0</v>
      </c>
      <c r="E13" s="18">
        <v>0</v>
      </c>
      <c r="F13" s="19">
        <v>0.05</v>
      </c>
    </row>
    <row r="14" spans="1:7" ht="21" customHeight="1" x14ac:dyDescent="0.25">
      <c r="A14" s="11" t="s">
        <v>9</v>
      </c>
      <c r="B14" s="14">
        <f>SUM(B15+B22+B27+B29)</f>
        <v>114</v>
      </c>
      <c r="C14" s="15">
        <f t="shared" ref="C14:F14" si="1">SUM(C15+C22+C27+C29)</f>
        <v>2.8496944550000007</v>
      </c>
      <c r="D14" s="15">
        <f t="shared" si="1"/>
        <v>9.913333315713771E-2</v>
      </c>
      <c r="E14" s="15">
        <f t="shared" si="1"/>
        <v>2.0000000000000004E-2</v>
      </c>
      <c r="F14" s="16">
        <f t="shared" si="1"/>
        <v>18624.506999999998</v>
      </c>
    </row>
    <row r="15" spans="1:7" ht="15" customHeight="1" x14ac:dyDescent="0.25">
      <c r="A15" s="11" t="s">
        <v>24</v>
      </c>
      <c r="B15" s="20">
        <v>64</v>
      </c>
      <c r="C15" s="15">
        <v>2.4825166710000004</v>
      </c>
      <c r="D15" s="15">
        <v>7.7477777399166697E-2</v>
      </c>
      <c r="E15" s="15">
        <v>2.0000000000000004E-2</v>
      </c>
      <c r="F15" s="16">
        <v>18505.789999999997</v>
      </c>
    </row>
    <row r="16" spans="1:7" ht="15" customHeight="1" x14ac:dyDescent="0.25">
      <c r="A16" s="11" t="s">
        <v>25</v>
      </c>
      <c r="B16" s="17">
        <v>10</v>
      </c>
      <c r="C16" s="18">
        <v>3.3194447000000009E-2</v>
      </c>
      <c r="D16" s="18">
        <v>6.6666666666666654E-4</v>
      </c>
      <c r="E16" s="18">
        <v>0</v>
      </c>
      <c r="F16" s="19">
        <v>10.365</v>
      </c>
    </row>
    <row r="17" spans="1:6" ht="15" customHeight="1" x14ac:dyDescent="0.25">
      <c r="A17" s="11" t="s">
        <v>26</v>
      </c>
      <c r="B17" s="17">
        <v>25</v>
      </c>
      <c r="C17" s="18">
        <v>0.66823889000000003</v>
      </c>
      <c r="D17" s="18">
        <v>6.4766666132500011E-2</v>
      </c>
      <c r="E17" s="18">
        <v>2.0000000000000007E-2</v>
      </c>
      <c r="F17" s="19">
        <v>213.12000000000003</v>
      </c>
    </row>
    <row r="18" spans="1:6" ht="15" customHeight="1" x14ac:dyDescent="0.25">
      <c r="A18" s="11" t="s">
        <v>27</v>
      </c>
      <c r="B18" s="17">
        <v>1</v>
      </c>
      <c r="C18" s="18">
        <v>1.6667000000000002E-5</v>
      </c>
      <c r="D18" s="18">
        <v>0</v>
      </c>
      <c r="E18" s="18">
        <v>0</v>
      </c>
      <c r="F18" s="19">
        <v>0.01</v>
      </c>
    </row>
    <row r="19" spans="1:6" ht="15" customHeight="1" x14ac:dyDescent="0.25">
      <c r="A19" s="11" t="s">
        <v>28</v>
      </c>
      <c r="B19" s="17">
        <v>1</v>
      </c>
      <c r="C19" s="18">
        <v>1.94444E-4</v>
      </c>
      <c r="D19" s="18">
        <v>0</v>
      </c>
      <c r="E19" s="18">
        <v>0</v>
      </c>
      <c r="F19" s="19">
        <v>0.05</v>
      </c>
    </row>
    <row r="20" spans="1:6" ht="15" customHeight="1" x14ac:dyDescent="0.25">
      <c r="A20" s="11" t="s">
        <v>29</v>
      </c>
      <c r="B20" s="17">
        <v>10</v>
      </c>
      <c r="C20" s="18">
        <v>0.53242777800000007</v>
      </c>
      <c r="D20" s="18">
        <v>5.5555600000000007E-5</v>
      </c>
      <c r="E20" s="18">
        <v>0</v>
      </c>
      <c r="F20" s="19">
        <v>18010.875</v>
      </c>
    </row>
    <row r="21" spans="1:6" ht="15" customHeight="1" x14ac:dyDescent="0.25">
      <c r="A21" s="11" t="s">
        <v>30</v>
      </c>
      <c r="B21" s="17">
        <v>17</v>
      </c>
      <c r="C21" s="18">
        <v>1.2484444449999998</v>
      </c>
      <c r="D21" s="18">
        <v>1.1988888999999997E-2</v>
      </c>
      <c r="E21" s="18">
        <v>0</v>
      </c>
      <c r="F21" s="19">
        <v>271.37</v>
      </c>
    </row>
    <row r="22" spans="1:6" ht="15" customHeight="1" x14ac:dyDescent="0.25">
      <c r="A22" s="11" t="s">
        <v>31</v>
      </c>
      <c r="B22" s="14">
        <v>12</v>
      </c>
      <c r="C22" s="15">
        <v>1.5333339999999999E-3</v>
      </c>
      <c r="D22" s="15">
        <v>2.1111089130434779E-4</v>
      </c>
      <c r="E22" s="15">
        <v>0</v>
      </c>
      <c r="F22" s="16">
        <v>0.33450000000000002</v>
      </c>
    </row>
    <row r="23" spans="1:6" ht="15" customHeight="1" x14ac:dyDescent="0.25">
      <c r="A23" s="11" t="s">
        <v>175</v>
      </c>
      <c r="B23" s="17">
        <v>1</v>
      </c>
      <c r="C23" s="18">
        <v>2.7777800000000001E-4</v>
      </c>
      <c r="D23" s="18">
        <v>0</v>
      </c>
      <c r="E23" s="18">
        <v>0</v>
      </c>
      <c r="F23" s="19">
        <v>0.1</v>
      </c>
    </row>
    <row r="24" spans="1:6" ht="15" customHeight="1" x14ac:dyDescent="0.25">
      <c r="A24" s="11" t="s">
        <v>32</v>
      </c>
      <c r="B24" s="17">
        <v>3</v>
      </c>
      <c r="C24" s="18">
        <v>6.1111100000000001E-4</v>
      </c>
      <c r="D24" s="18">
        <v>0</v>
      </c>
      <c r="E24" s="18">
        <v>0</v>
      </c>
      <c r="F24" s="19">
        <v>0.12</v>
      </c>
    </row>
    <row r="25" spans="1:6" ht="15" customHeight="1" x14ac:dyDescent="0.25">
      <c r="A25" s="11" t="s">
        <v>33</v>
      </c>
      <c r="B25" s="17">
        <v>1</v>
      </c>
      <c r="C25" s="18">
        <v>2.2221999999999998E-5</v>
      </c>
      <c r="D25" s="18">
        <v>0</v>
      </c>
      <c r="E25" s="18">
        <v>0</v>
      </c>
      <c r="F25" s="19">
        <v>8.0000000000000002E-3</v>
      </c>
    </row>
    <row r="26" spans="1:6" ht="15" customHeight="1" x14ac:dyDescent="0.25">
      <c r="A26" s="11" t="s">
        <v>34</v>
      </c>
      <c r="B26" s="17">
        <v>7</v>
      </c>
      <c r="C26" s="18">
        <v>6.2222299999999998E-4</v>
      </c>
      <c r="D26" s="18">
        <v>2.1111089130434782E-4</v>
      </c>
      <c r="E26" s="18">
        <v>0</v>
      </c>
      <c r="F26" s="19">
        <v>0.10650000000000001</v>
      </c>
    </row>
    <row r="27" spans="1:6" ht="15" customHeight="1" x14ac:dyDescent="0.25">
      <c r="A27" s="11" t="s">
        <v>35</v>
      </c>
      <c r="B27" s="14">
        <v>1</v>
      </c>
      <c r="C27" s="15">
        <v>2.7778000000000001E-5</v>
      </c>
      <c r="D27" s="15">
        <v>0</v>
      </c>
      <c r="E27" s="15">
        <v>0</v>
      </c>
      <c r="F27" s="16">
        <v>0.02</v>
      </c>
    </row>
    <row r="28" spans="1:6" ht="15" customHeight="1" x14ac:dyDescent="0.25">
      <c r="A28" s="11" t="s">
        <v>36</v>
      </c>
      <c r="B28" s="17">
        <v>1</v>
      </c>
      <c r="C28" s="18">
        <v>2.7778000000000001E-5</v>
      </c>
      <c r="D28" s="18">
        <v>0</v>
      </c>
      <c r="E28" s="18">
        <v>0</v>
      </c>
      <c r="F28" s="19">
        <v>0.02</v>
      </c>
    </row>
    <row r="29" spans="1:6" ht="15" customHeight="1" x14ac:dyDescent="0.25">
      <c r="A29" s="11" t="s">
        <v>37</v>
      </c>
      <c r="B29" s="14">
        <v>37</v>
      </c>
      <c r="C29" s="15">
        <v>0.36561667200000003</v>
      </c>
      <c r="D29" s="15">
        <v>2.1444444866666666E-2</v>
      </c>
      <c r="E29" s="15">
        <v>0</v>
      </c>
      <c r="F29" s="16">
        <v>118.36250000000003</v>
      </c>
    </row>
    <row r="30" spans="1:6" ht="15" customHeight="1" x14ac:dyDescent="0.25">
      <c r="A30" s="11" t="s">
        <v>176</v>
      </c>
      <c r="B30" s="17">
        <v>2</v>
      </c>
      <c r="C30" s="18">
        <v>1.6666700000000001E-4</v>
      </c>
      <c r="D30" s="18">
        <v>0</v>
      </c>
      <c r="E30" s="18">
        <v>0</v>
      </c>
      <c r="F30" s="19">
        <v>5.5E-2</v>
      </c>
    </row>
    <row r="31" spans="1:6" ht="15" customHeight="1" x14ac:dyDescent="0.25">
      <c r="A31" s="11" t="s">
        <v>38</v>
      </c>
      <c r="B31" s="17">
        <v>12</v>
      </c>
      <c r="C31" s="18">
        <v>8.1950002000000008E-2</v>
      </c>
      <c r="D31" s="18">
        <v>1.1111111199999999E-2</v>
      </c>
      <c r="E31" s="18">
        <v>0</v>
      </c>
      <c r="F31" s="19">
        <v>18.4435</v>
      </c>
    </row>
    <row r="32" spans="1:6" ht="15" customHeight="1" x14ac:dyDescent="0.25">
      <c r="A32" s="11" t="s">
        <v>39</v>
      </c>
      <c r="B32" s="17">
        <v>1</v>
      </c>
      <c r="C32" s="18">
        <v>5.5556000000000001E-5</v>
      </c>
      <c r="D32" s="18">
        <v>0</v>
      </c>
      <c r="E32" s="18">
        <v>0</v>
      </c>
      <c r="F32" s="19">
        <v>2</v>
      </c>
    </row>
    <row r="33" spans="1:7" ht="15" customHeight="1" x14ac:dyDescent="0.25">
      <c r="A33" s="11" t="s">
        <v>40</v>
      </c>
      <c r="B33" s="17">
        <v>1</v>
      </c>
      <c r="C33" s="18">
        <v>1.1111109999999999E-3</v>
      </c>
      <c r="D33" s="18">
        <v>0</v>
      </c>
      <c r="E33" s="18">
        <v>0</v>
      </c>
      <c r="F33" s="19">
        <v>0.2</v>
      </c>
    </row>
    <row r="34" spans="1:7" ht="15" customHeight="1" x14ac:dyDescent="0.25">
      <c r="A34" s="11" t="s">
        <v>41</v>
      </c>
      <c r="B34" s="17">
        <v>1</v>
      </c>
      <c r="C34" s="18">
        <v>2.7777800000000001E-4</v>
      </c>
      <c r="D34" s="18">
        <v>0</v>
      </c>
      <c r="E34" s="18">
        <v>0</v>
      </c>
      <c r="F34" s="19">
        <v>0.1</v>
      </c>
    </row>
    <row r="35" spans="1:7" ht="15" customHeight="1" x14ac:dyDescent="0.25">
      <c r="A35" s="11" t="s">
        <v>42</v>
      </c>
      <c r="B35" s="17">
        <v>4</v>
      </c>
      <c r="C35" s="18">
        <v>6.4444399999999998E-4</v>
      </c>
      <c r="D35" s="18">
        <v>0</v>
      </c>
      <c r="E35" s="18">
        <v>0</v>
      </c>
      <c r="F35" s="19">
        <v>0.1</v>
      </c>
    </row>
    <row r="36" spans="1:7" ht="15" customHeight="1" x14ac:dyDescent="0.25">
      <c r="A36" s="11" t="s">
        <v>43</v>
      </c>
      <c r="B36" s="17">
        <v>3</v>
      </c>
      <c r="C36" s="18">
        <v>0.27</v>
      </c>
      <c r="D36" s="18">
        <v>0</v>
      </c>
      <c r="E36" s="18">
        <v>0</v>
      </c>
      <c r="F36" s="19">
        <v>97.199999999999989</v>
      </c>
    </row>
    <row r="37" spans="1:7" ht="15.75" customHeight="1" x14ac:dyDescent="0.25">
      <c r="A37" s="11" t="s">
        <v>44</v>
      </c>
      <c r="B37" s="17">
        <v>1</v>
      </c>
      <c r="C37" s="18">
        <v>2.2221999999999998E-5</v>
      </c>
      <c r="D37" s="18">
        <v>0</v>
      </c>
      <c r="E37" s="18">
        <v>0</v>
      </c>
      <c r="F37" s="19">
        <v>4.0000000000000001E-3</v>
      </c>
    </row>
    <row r="38" spans="1:7" ht="15" customHeight="1" x14ac:dyDescent="0.25">
      <c r="A38" s="11" t="s">
        <v>45</v>
      </c>
      <c r="B38" s="17">
        <v>12</v>
      </c>
      <c r="C38" s="18">
        <v>1.1388892000000001E-2</v>
      </c>
      <c r="D38" s="18">
        <v>1.0333333666666666E-2</v>
      </c>
      <c r="E38" s="18">
        <v>0</v>
      </c>
      <c r="F38" s="19">
        <v>0.26</v>
      </c>
    </row>
    <row r="39" spans="1:7" ht="21" customHeight="1" x14ac:dyDescent="0.25">
      <c r="A39" s="11" t="s">
        <v>7</v>
      </c>
      <c r="B39" s="14">
        <f>SUM(B40+B46+B48+B50)</f>
        <v>10</v>
      </c>
      <c r="C39" s="15">
        <f t="shared" ref="C39:F39" si="2">SUM(C40+C46+C48+C50)</f>
        <v>1.5722240000000001E-3</v>
      </c>
      <c r="D39" s="15">
        <f t="shared" si="2"/>
        <v>3.8888849999999996E-5</v>
      </c>
      <c r="E39" s="15">
        <f t="shared" si="2"/>
        <v>0</v>
      </c>
      <c r="F39" s="16">
        <f t="shared" si="2"/>
        <v>0.26200000000000001</v>
      </c>
      <c r="G39" s="5"/>
    </row>
    <row r="40" spans="1:7" ht="15" customHeight="1" x14ac:dyDescent="0.25">
      <c r="A40" s="11" t="s">
        <v>46</v>
      </c>
      <c r="B40" s="14">
        <v>7</v>
      </c>
      <c r="C40" s="15">
        <v>1.2944459999999999E-3</v>
      </c>
      <c r="D40" s="15">
        <v>3.8888849999999996E-5</v>
      </c>
      <c r="E40" s="15">
        <v>0</v>
      </c>
      <c r="F40" s="16">
        <v>0.22700000000000004</v>
      </c>
    </row>
    <row r="41" spans="1:7" ht="15" customHeight="1" x14ac:dyDescent="0.25">
      <c r="A41" s="11" t="s">
        <v>47</v>
      </c>
      <c r="B41" s="17">
        <v>2</v>
      </c>
      <c r="C41" s="18">
        <v>4.4444999999999999E-5</v>
      </c>
      <c r="D41" s="18">
        <v>0</v>
      </c>
      <c r="E41" s="18">
        <v>0</v>
      </c>
      <c r="F41" s="19">
        <v>1.2E-2</v>
      </c>
    </row>
    <row r="42" spans="1:7" ht="15" customHeight="1" x14ac:dyDescent="0.25">
      <c r="A42" s="11" t="s">
        <v>48</v>
      </c>
      <c r="B42" s="17">
        <v>1</v>
      </c>
      <c r="C42" s="18">
        <v>1.6667000000000002E-5</v>
      </c>
      <c r="D42" s="18">
        <v>0</v>
      </c>
      <c r="E42" s="18">
        <v>0</v>
      </c>
      <c r="F42" s="19">
        <v>5.0000000000000001E-3</v>
      </c>
    </row>
    <row r="43" spans="1:7" ht="15" customHeight="1" x14ac:dyDescent="0.25">
      <c r="A43" s="11" t="s">
        <v>49</v>
      </c>
      <c r="B43" s="17">
        <v>2</v>
      </c>
      <c r="C43" s="18">
        <v>5.6666700000000008E-4</v>
      </c>
      <c r="D43" s="18">
        <v>0</v>
      </c>
      <c r="E43" s="18">
        <v>0</v>
      </c>
      <c r="F43" s="19">
        <v>0.1</v>
      </c>
    </row>
    <row r="44" spans="1:7" ht="15" customHeight="1" x14ac:dyDescent="0.25">
      <c r="A44" s="11" t="s">
        <v>50</v>
      </c>
      <c r="B44" s="17">
        <v>1</v>
      </c>
      <c r="C44" s="18">
        <v>5.5555600000000002E-4</v>
      </c>
      <c r="D44" s="18">
        <v>0</v>
      </c>
      <c r="E44" s="18">
        <v>0</v>
      </c>
      <c r="F44" s="19">
        <v>0.1</v>
      </c>
    </row>
    <row r="45" spans="1:7" ht="15" customHeight="1" x14ac:dyDescent="0.25">
      <c r="A45" s="11" t="s">
        <v>51</v>
      </c>
      <c r="B45" s="17">
        <v>1</v>
      </c>
      <c r="C45" s="18">
        <v>1.11111E-4</v>
      </c>
      <c r="D45" s="18">
        <v>3.8888850000000003E-5</v>
      </c>
      <c r="E45" s="18">
        <v>0</v>
      </c>
      <c r="F45" s="19">
        <v>0.01</v>
      </c>
    </row>
    <row r="46" spans="1:7" ht="15" customHeight="1" x14ac:dyDescent="0.25">
      <c r="A46" s="11" t="s">
        <v>52</v>
      </c>
      <c r="B46" s="14">
        <v>1</v>
      </c>
      <c r="C46" s="15">
        <v>1.38889E-4</v>
      </c>
      <c r="D46" s="15">
        <v>0</v>
      </c>
      <c r="E46" s="15">
        <v>0</v>
      </c>
      <c r="F46" s="16">
        <v>0</v>
      </c>
    </row>
    <row r="47" spans="1:7" ht="15" customHeight="1" x14ac:dyDescent="0.25">
      <c r="A47" s="11" t="s">
        <v>53</v>
      </c>
      <c r="B47" s="17">
        <v>1</v>
      </c>
      <c r="C47" s="18">
        <v>1.38889E-4</v>
      </c>
      <c r="D47" s="18">
        <v>0</v>
      </c>
      <c r="E47" s="18">
        <v>0</v>
      </c>
      <c r="F47" s="19">
        <v>0</v>
      </c>
    </row>
    <row r="48" spans="1:7" ht="15" customHeight="1" x14ac:dyDescent="0.25">
      <c r="A48" s="11" t="s">
        <v>54</v>
      </c>
      <c r="B48" s="14">
        <v>1</v>
      </c>
      <c r="C48" s="15">
        <v>2.7778000000000001E-5</v>
      </c>
      <c r="D48" s="15">
        <v>0</v>
      </c>
      <c r="E48" s="15">
        <v>0</v>
      </c>
      <c r="F48" s="16">
        <v>5.0000000000000001E-3</v>
      </c>
    </row>
    <row r="49" spans="1:7" ht="15" customHeight="1" x14ac:dyDescent="0.25">
      <c r="A49" s="11" t="s">
        <v>55</v>
      </c>
      <c r="B49" s="17">
        <v>1</v>
      </c>
      <c r="C49" s="18">
        <v>2.7778000000000001E-5</v>
      </c>
      <c r="D49" s="18">
        <v>0</v>
      </c>
      <c r="E49" s="18">
        <v>0</v>
      </c>
      <c r="F49" s="19">
        <v>5.0000000000000001E-3</v>
      </c>
    </row>
    <row r="50" spans="1:7" ht="15" customHeight="1" x14ac:dyDescent="0.25">
      <c r="A50" s="11" t="s">
        <v>56</v>
      </c>
      <c r="B50" s="14">
        <v>1</v>
      </c>
      <c r="C50" s="15">
        <v>1.11111E-4</v>
      </c>
      <c r="D50" s="15">
        <v>0</v>
      </c>
      <c r="E50" s="15">
        <v>0</v>
      </c>
      <c r="F50" s="16">
        <v>0.03</v>
      </c>
    </row>
    <row r="51" spans="1:7" ht="15" customHeight="1" x14ac:dyDescent="0.25">
      <c r="A51" s="11" t="s">
        <v>57</v>
      </c>
      <c r="B51" s="17">
        <v>1</v>
      </c>
      <c r="C51" s="18">
        <v>1.11111E-4</v>
      </c>
      <c r="D51" s="18">
        <v>0</v>
      </c>
      <c r="E51" s="18">
        <v>0</v>
      </c>
      <c r="F51" s="19">
        <v>0.03</v>
      </c>
    </row>
    <row r="52" spans="1:7" ht="21" customHeight="1" x14ac:dyDescent="0.25">
      <c r="A52" s="11" t="s">
        <v>10</v>
      </c>
      <c r="B52" s="14">
        <f>SUM(B53+B55+B59+B63+B65+B68+B71)</f>
        <v>61</v>
      </c>
      <c r="C52" s="15">
        <f t="shared" ref="C52:F52" si="3">SUM(C53+C55+C59+C63+C65+C68+C71)</f>
        <v>10.666283338000003</v>
      </c>
      <c r="D52" s="15">
        <f t="shared" si="3"/>
        <v>0.62873888924444443</v>
      </c>
      <c r="E52" s="15">
        <f t="shared" si="3"/>
        <v>2.8845007500000013</v>
      </c>
      <c r="F52" s="16">
        <f t="shared" si="3"/>
        <v>2663.4565000000007</v>
      </c>
    </row>
    <row r="53" spans="1:7" ht="15" customHeight="1" x14ac:dyDescent="0.25">
      <c r="A53" s="11" t="s">
        <v>58</v>
      </c>
      <c r="B53" s="14">
        <v>1</v>
      </c>
      <c r="C53" s="15">
        <v>5.5555600000000002E-4</v>
      </c>
      <c r="D53" s="15">
        <v>0</v>
      </c>
      <c r="E53" s="15">
        <v>0</v>
      </c>
      <c r="F53" s="16">
        <v>0.1</v>
      </c>
    </row>
    <row r="54" spans="1:7" ht="15" customHeight="1" x14ac:dyDescent="0.25">
      <c r="A54" s="11" t="s">
        <v>59</v>
      </c>
      <c r="B54" s="17">
        <v>1</v>
      </c>
      <c r="C54" s="18">
        <v>5.5555600000000002E-4</v>
      </c>
      <c r="D54" s="18">
        <v>0</v>
      </c>
      <c r="E54" s="18">
        <v>0</v>
      </c>
      <c r="F54" s="19">
        <v>0.1</v>
      </c>
    </row>
    <row r="55" spans="1:7" ht="15" customHeight="1" x14ac:dyDescent="0.25">
      <c r="A55" s="11" t="s">
        <v>60</v>
      </c>
      <c r="B55" s="14">
        <v>10</v>
      </c>
      <c r="C55" s="15">
        <v>1.7011113000000001E-2</v>
      </c>
      <c r="D55" s="15">
        <v>1.1111120000000001E-4</v>
      </c>
      <c r="E55" s="15">
        <v>4.9999999999999998E-8</v>
      </c>
      <c r="F55" s="16">
        <v>5.3199999999999994</v>
      </c>
    </row>
    <row r="56" spans="1:7" ht="15" customHeight="1" x14ac:dyDescent="0.25">
      <c r="A56" s="11" t="s">
        <v>61</v>
      </c>
      <c r="B56" s="17">
        <v>4</v>
      </c>
      <c r="C56" s="18">
        <v>9.1666800000000004E-4</v>
      </c>
      <c r="D56" s="18">
        <v>1.1111119999999999E-4</v>
      </c>
      <c r="E56" s="18">
        <v>0</v>
      </c>
      <c r="F56" s="19">
        <v>0.20500000000000002</v>
      </c>
    </row>
    <row r="57" spans="1:7" ht="15" customHeight="1" x14ac:dyDescent="0.25">
      <c r="A57" s="11" t="s">
        <v>62</v>
      </c>
      <c r="B57" s="17">
        <v>1</v>
      </c>
      <c r="C57" s="18">
        <v>9.4444000000000006E-5</v>
      </c>
      <c r="D57" s="18">
        <v>0</v>
      </c>
      <c r="E57" s="18">
        <v>0</v>
      </c>
      <c r="F57" s="19">
        <v>2.5000000000000001E-2</v>
      </c>
    </row>
    <row r="58" spans="1:7" ht="15" customHeight="1" x14ac:dyDescent="0.25">
      <c r="A58" s="11" t="s">
        <v>63</v>
      </c>
      <c r="B58" s="17">
        <v>5</v>
      </c>
      <c r="C58" s="18">
        <v>1.6000001E-2</v>
      </c>
      <c r="D58" s="18">
        <v>0</v>
      </c>
      <c r="E58" s="18">
        <v>4.9999999999999998E-8</v>
      </c>
      <c r="F58" s="19">
        <v>5.09</v>
      </c>
    </row>
    <row r="59" spans="1:7" ht="15" customHeight="1" x14ac:dyDescent="0.25">
      <c r="A59" s="11" t="s">
        <v>64</v>
      </c>
      <c r="B59" s="14">
        <v>4</v>
      </c>
      <c r="C59" s="15">
        <v>6.0566668000000004E-2</v>
      </c>
      <c r="D59" s="15">
        <v>0</v>
      </c>
      <c r="E59" s="15">
        <v>0</v>
      </c>
      <c r="F59" s="16">
        <v>0.20349999999999999</v>
      </c>
    </row>
    <row r="60" spans="1:7" ht="15.75" customHeight="1" x14ac:dyDescent="0.25">
      <c r="A60" s="11" t="s">
        <v>177</v>
      </c>
      <c r="B60" s="17">
        <v>2</v>
      </c>
      <c r="C60" s="18">
        <v>1.1112E-5</v>
      </c>
      <c r="D60" s="18">
        <v>0</v>
      </c>
      <c r="E60" s="18">
        <v>0</v>
      </c>
      <c r="F60" s="19">
        <v>3.5000000000000001E-3</v>
      </c>
    </row>
    <row r="61" spans="1:7" ht="15" customHeight="1" x14ac:dyDescent="0.25">
      <c r="A61" s="11" t="s">
        <v>65</v>
      </c>
      <c r="B61" s="17">
        <v>1</v>
      </c>
      <c r="C61" s="18">
        <v>0.06</v>
      </c>
      <c r="D61" s="18">
        <v>0</v>
      </c>
      <c r="E61" s="18">
        <v>0</v>
      </c>
      <c r="F61" s="19">
        <v>0</v>
      </c>
    </row>
    <row r="62" spans="1:7" ht="15" customHeight="1" x14ac:dyDescent="0.25">
      <c r="A62" s="11" t="s">
        <v>66</v>
      </c>
      <c r="B62" s="17">
        <v>1</v>
      </c>
      <c r="C62" s="18">
        <v>5.5555600000000002E-4</v>
      </c>
      <c r="D62" s="18">
        <v>0</v>
      </c>
      <c r="E62" s="18">
        <v>0</v>
      </c>
      <c r="F62" s="19">
        <v>0.2</v>
      </c>
    </row>
    <row r="63" spans="1:7" s="6" customFormat="1" ht="18.75" customHeight="1" x14ac:dyDescent="0.25">
      <c r="A63" s="11" t="s">
        <v>67</v>
      </c>
      <c r="B63" s="14">
        <v>1</v>
      </c>
      <c r="C63" s="15">
        <v>2.2221999999999998E-5</v>
      </c>
      <c r="D63" s="15">
        <v>0</v>
      </c>
      <c r="E63" s="15">
        <v>0</v>
      </c>
      <c r="F63" s="16">
        <v>4.0000000000000001E-3</v>
      </c>
      <c r="G63" s="7"/>
    </row>
    <row r="64" spans="1:7" ht="15" customHeight="1" x14ac:dyDescent="0.25">
      <c r="A64" s="11" t="s">
        <v>68</v>
      </c>
      <c r="B64" s="17">
        <v>1</v>
      </c>
      <c r="C64" s="18">
        <v>2.2221999999999998E-5</v>
      </c>
      <c r="D64" s="18">
        <v>0</v>
      </c>
      <c r="E64" s="18">
        <v>0</v>
      </c>
      <c r="F64" s="19">
        <v>4.0000000000000001E-3</v>
      </c>
    </row>
    <row r="65" spans="1:6" ht="15" customHeight="1" x14ac:dyDescent="0.25">
      <c r="A65" s="11" t="s">
        <v>69</v>
      </c>
      <c r="B65" s="14">
        <v>2</v>
      </c>
      <c r="C65" s="15">
        <v>0.50001666700000003</v>
      </c>
      <c r="D65" s="15">
        <v>0</v>
      </c>
      <c r="E65" s="15">
        <v>0.5</v>
      </c>
      <c r="F65" s="16">
        <v>96.00500000000001</v>
      </c>
    </row>
    <row r="66" spans="1:6" ht="15" customHeight="1" x14ac:dyDescent="0.25">
      <c r="A66" s="11" t="s">
        <v>70</v>
      </c>
      <c r="B66" s="17">
        <v>1</v>
      </c>
      <c r="C66" s="18">
        <v>0.5</v>
      </c>
      <c r="D66" s="18">
        <v>0</v>
      </c>
      <c r="E66" s="18">
        <v>0.5</v>
      </c>
      <c r="F66" s="19">
        <v>96</v>
      </c>
    </row>
    <row r="67" spans="1:6" ht="15" customHeight="1" x14ac:dyDescent="0.25">
      <c r="A67" s="11" t="s">
        <v>71</v>
      </c>
      <c r="B67" s="17">
        <v>1</v>
      </c>
      <c r="C67" s="18">
        <v>1.6667000000000002E-5</v>
      </c>
      <c r="D67" s="18">
        <v>0</v>
      </c>
      <c r="E67" s="18">
        <v>0</v>
      </c>
      <c r="F67" s="19">
        <v>5.0000000000000001E-3</v>
      </c>
    </row>
    <row r="68" spans="1:6" ht="15" customHeight="1" x14ac:dyDescent="0.25">
      <c r="A68" s="11" t="s">
        <v>72</v>
      </c>
      <c r="B68" s="14">
        <v>2</v>
      </c>
      <c r="C68" s="15">
        <v>0.11</v>
      </c>
      <c r="D68" s="15">
        <v>8.3000000000000004E-2</v>
      </c>
      <c r="E68" s="15">
        <v>0</v>
      </c>
      <c r="F68" s="16">
        <v>4</v>
      </c>
    </row>
    <row r="69" spans="1:6" ht="15" customHeight="1" x14ac:dyDescent="0.25">
      <c r="A69" s="11" t="s">
        <v>178</v>
      </c>
      <c r="B69" s="17">
        <v>1</v>
      </c>
      <c r="C69" s="18">
        <v>0.03</v>
      </c>
      <c r="D69" s="18">
        <v>3.0000000000000001E-3</v>
      </c>
      <c r="E69" s="18">
        <v>0</v>
      </c>
      <c r="F69" s="19">
        <v>4</v>
      </c>
    </row>
    <row r="70" spans="1:6" ht="15" customHeight="1" x14ac:dyDescent="0.25">
      <c r="A70" s="11" t="s">
        <v>73</v>
      </c>
      <c r="B70" s="17">
        <v>1</v>
      </c>
      <c r="C70" s="18">
        <v>0.08</v>
      </c>
      <c r="D70" s="18">
        <v>0.08</v>
      </c>
      <c r="E70" s="18">
        <v>0</v>
      </c>
      <c r="F70" s="19">
        <v>0</v>
      </c>
    </row>
    <row r="71" spans="1:6" ht="15" customHeight="1" x14ac:dyDescent="0.25">
      <c r="A71" s="11" t="s">
        <v>74</v>
      </c>
      <c r="B71" s="14">
        <v>41</v>
      </c>
      <c r="C71" s="15">
        <v>9.9781111120000023</v>
      </c>
      <c r="D71" s="15">
        <v>0.5456277780444444</v>
      </c>
      <c r="E71" s="15">
        <v>2.3845007000000011</v>
      </c>
      <c r="F71" s="16">
        <v>2557.8240000000005</v>
      </c>
    </row>
    <row r="72" spans="1:6" ht="15" customHeight="1" x14ac:dyDescent="0.25">
      <c r="A72" s="11" t="s">
        <v>75</v>
      </c>
      <c r="B72" s="17">
        <v>6</v>
      </c>
      <c r="C72" s="18">
        <v>1.162222222</v>
      </c>
      <c r="D72" s="18">
        <v>0.01</v>
      </c>
      <c r="E72" s="18">
        <v>1.05</v>
      </c>
      <c r="F72" s="19">
        <v>208.2</v>
      </c>
    </row>
    <row r="73" spans="1:6" ht="15" customHeight="1" x14ac:dyDescent="0.25">
      <c r="A73" s="11" t="s">
        <v>76</v>
      </c>
      <c r="B73" s="17">
        <v>14</v>
      </c>
      <c r="C73" s="18">
        <v>5.6899999999999995</v>
      </c>
      <c r="D73" s="18">
        <v>0.18271111111111107</v>
      </c>
      <c r="E73" s="18">
        <v>0</v>
      </c>
      <c r="F73" s="19">
        <v>1746.2040000000004</v>
      </c>
    </row>
    <row r="74" spans="1:6" ht="15" customHeight="1" x14ac:dyDescent="0.25">
      <c r="A74" s="11" t="s">
        <v>77</v>
      </c>
      <c r="B74" s="17">
        <v>1</v>
      </c>
      <c r="C74" s="18">
        <v>5.5556000000000001E-5</v>
      </c>
      <c r="D74" s="18">
        <v>0</v>
      </c>
      <c r="E74" s="18">
        <v>0</v>
      </c>
      <c r="F74" s="19">
        <v>0.02</v>
      </c>
    </row>
    <row r="75" spans="1:6" ht="15" customHeight="1" x14ac:dyDescent="0.25">
      <c r="A75" s="11" t="s">
        <v>78</v>
      </c>
      <c r="B75" s="17">
        <v>6</v>
      </c>
      <c r="C75" s="18">
        <v>0.52027777800000008</v>
      </c>
      <c r="D75" s="18">
        <v>3.3305555600000002E-2</v>
      </c>
      <c r="E75" s="18">
        <v>9.9999999999999995E-8</v>
      </c>
      <c r="F75" s="19">
        <v>115.68</v>
      </c>
    </row>
    <row r="76" spans="1:6" ht="15" customHeight="1" x14ac:dyDescent="0.25">
      <c r="A76" s="11" t="s">
        <v>79</v>
      </c>
      <c r="B76" s="17">
        <v>14</v>
      </c>
      <c r="C76" s="18">
        <v>2.6055555559999997</v>
      </c>
      <c r="D76" s="18">
        <v>0.31961111133333331</v>
      </c>
      <c r="E76" s="18">
        <v>1.3345006000000001</v>
      </c>
      <c r="F76" s="19">
        <v>487.72</v>
      </c>
    </row>
    <row r="77" spans="1:6" ht="21" customHeight="1" x14ac:dyDescent="0.25">
      <c r="A77" s="11" t="s">
        <v>11</v>
      </c>
      <c r="B77" s="14">
        <f>SUM(B78+B81+B84)</f>
        <v>12</v>
      </c>
      <c r="C77" s="15">
        <f t="shared" ref="C77:F77" si="4">SUM(C78+C81+C84)</f>
        <v>4.1666700000000001E-4</v>
      </c>
      <c r="D77" s="15">
        <f t="shared" si="4"/>
        <v>0</v>
      </c>
      <c r="E77" s="15">
        <f t="shared" si="4"/>
        <v>0</v>
      </c>
      <c r="F77" s="16">
        <f t="shared" si="4"/>
        <v>8.1000000000000003E-2</v>
      </c>
    </row>
    <row r="78" spans="1:6" ht="15" customHeight="1" x14ac:dyDescent="0.25">
      <c r="A78" s="11" t="s">
        <v>80</v>
      </c>
      <c r="B78" s="14">
        <v>3</v>
      </c>
      <c r="C78" s="15">
        <v>5.5555999999999995E-5</v>
      </c>
      <c r="D78" s="15">
        <v>0</v>
      </c>
      <c r="E78" s="15">
        <v>0</v>
      </c>
      <c r="F78" s="16">
        <v>2.0999999999999998E-2</v>
      </c>
    </row>
    <row r="79" spans="1:6" ht="15" customHeight="1" x14ac:dyDescent="0.25">
      <c r="A79" s="11" t="s">
        <v>81</v>
      </c>
      <c r="B79" s="17">
        <v>2</v>
      </c>
      <c r="C79" s="18">
        <v>5.0000000000000002E-5</v>
      </c>
      <c r="D79" s="18">
        <v>0</v>
      </c>
      <c r="E79" s="18">
        <v>0</v>
      </c>
      <c r="F79" s="19">
        <v>0.02</v>
      </c>
    </row>
    <row r="80" spans="1:6" ht="15" customHeight="1" x14ac:dyDescent="0.25">
      <c r="A80" s="11" t="s">
        <v>82</v>
      </c>
      <c r="B80" s="17">
        <v>1</v>
      </c>
      <c r="C80" s="18">
        <v>5.5559999999999998E-6</v>
      </c>
      <c r="D80" s="18">
        <v>0</v>
      </c>
      <c r="E80" s="18">
        <v>0</v>
      </c>
      <c r="F80" s="19">
        <v>1E-3</v>
      </c>
    </row>
    <row r="81" spans="1:6" ht="15" customHeight="1" x14ac:dyDescent="0.25">
      <c r="A81" s="11" t="s">
        <v>83</v>
      </c>
      <c r="B81" s="14">
        <v>4</v>
      </c>
      <c r="C81" s="15">
        <v>2.66667E-4</v>
      </c>
      <c r="D81" s="15">
        <v>0</v>
      </c>
      <c r="E81" s="15">
        <v>0</v>
      </c>
      <c r="F81" s="16">
        <v>4.1500000000000002E-2</v>
      </c>
    </row>
    <row r="82" spans="1:6" ht="15" customHeight="1" x14ac:dyDescent="0.25">
      <c r="A82" s="11" t="s">
        <v>179</v>
      </c>
      <c r="B82" s="17">
        <v>1</v>
      </c>
      <c r="C82" s="18">
        <v>1.6666700000000001E-4</v>
      </c>
      <c r="D82" s="18">
        <v>0</v>
      </c>
      <c r="E82" s="18">
        <v>0</v>
      </c>
      <c r="F82" s="19">
        <v>0.02</v>
      </c>
    </row>
    <row r="83" spans="1:6" ht="15" customHeight="1" x14ac:dyDescent="0.25">
      <c r="A83" s="11" t="s">
        <v>84</v>
      </c>
      <c r="B83" s="17">
        <v>3</v>
      </c>
      <c r="C83" s="18">
        <v>1E-4</v>
      </c>
      <c r="D83" s="18">
        <v>0</v>
      </c>
      <c r="E83" s="18">
        <v>0</v>
      </c>
      <c r="F83" s="19">
        <v>2.1500000000000002E-2</v>
      </c>
    </row>
    <row r="84" spans="1:6" ht="15" customHeight="1" x14ac:dyDescent="0.25">
      <c r="A84" s="11" t="s">
        <v>85</v>
      </c>
      <c r="B84" s="14">
        <v>5</v>
      </c>
      <c r="C84" s="15">
        <v>9.4443999999999992E-5</v>
      </c>
      <c r="D84" s="15">
        <v>0</v>
      </c>
      <c r="E84" s="15">
        <v>0</v>
      </c>
      <c r="F84" s="16">
        <v>1.8500000000000003E-2</v>
      </c>
    </row>
    <row r="85" spans="1:6" ht="15" customHeight="1" x14ac:dyDescent="0.25">
      <c r="A85" s="11" t="s">
        <v>86</v>
      </c>
      <c r="B85" s="17">
        <v>1</v>
      </c>
      <c r="C85" s="18">
        <v>3.3333000000000001E-5</v>
      </c>
      <c r="D85" s="18">
        <v>0</v>
      </c>
      <c r="E85" s="18">
        <v>0</v>
      </c>
      <c r="F85" s="19">
        <v>0.01</v>
      </c>
    </row>
    <row r="86" spans="1:6" ht="15" customHeight="1" x14ac:dyDescent="0.25">
      <c r="A86" s="11" t="s">
        <v>87</v>
      </c>
      <c r="B86" s="17">
        <v>1</v>
      </c>
      <c r="C86" s="18">
        <v>5.5559999999999998E-6</v>
      </c>
      <c r="D86" s="18">
        <v>0</v>
      </c>
      <c r="E86" s="18">
        <v>0</v>
      </c>
      <c r="F86" s="19">
        <v>2E-3</v>
      </c>
    </row>
    <row r="87" spans="1:6" ht="15" customHeight="1" x14ac:dyDescent="0.25">
      <c r="A87" s="11" t="s">
        <v>88</v>
      </c>
      <c r="B87" s="17">
        <v>3</v>
      </c>
      <c r="C87" s="18">
        <v>5.5554999999999992E-5</v>
      </c>
      <c r="D87" s="18">
        <v>0</v>
      </c>
      <c r="E87" s="18">
        <v>0</v>
      </c>
      <c r="F87" s="19">
        <v>6.4999999999999997E-3</v>
      </c>
    </row>
    <row r="88" spans="1:6" ht="21" customHeight="1" x14ac:dyDescent="0.25">
      <c r="A88" s="11" t="s">
        <v>5</v>
      </c>
      <c r="B88" s="14">
        <f>SUM(B89+B92)</f>
        <v>3</v>
      </c>
      <c r="C88" s="15">
        <f t="shared" ref="C88:F88" si="5">SUM(C89+C92)</f>
        <v>5.8444450000000002E-3</v>
      </c>
      <c r="D88" s="15">
        <f t="shared" si="5"/>
        <v>2.5000020000000002E-4</v>
      </c>
      <c r="E88" s="15">
        <f t="shared" si="5"/>
        <v>5.5555600000000008E-7</v>
      </c>
      <c r="F88" s="16">
        <f t="shared" si="5"/>
        <v>2.0074999999999998</v>
      </c>
    </row>
    <row r="89" spans="1:6" ht="15" customHeight="1" x14ac:dyDescent="0.25">
      <c r="A89" s="11" t="s">
        <v>89</v>
      </c>
      <c r="B89" s="14">
        <v>2</v>
      </c>
      <c r="C89" s="15">
        <v>5.566667E-3</v>
      </c>
      <c r="D89" s="15">
        <v>0</v>
      </c>
      <c r="E89" s="15">
        <v>0</v>
      </c>
      <c r="F89" s="16">
        <v>2.0024999999999999</v>
      </c>
    </row>
    <row r="90" spans="1:6" ht="15" customHeight="1" x14ac:dyDescent="0.25">
      <c r="A90" s="11" t="s">
        <v>180</v>
      </c>
      <c r="B90" s="17">
        <v>1</v>
      </c>
      <c r="C90" s="18">
        <v>5.5555559999999997E-3</v>
      </c>
      <c r="D90" s="18">
        <v>0</v>
      </c>
      <c r="E90" s="18">
        <v>0</v>
      </c>
      <c r="F90" s="19">
        <v>2</v>
      </c>
    </row>
    <row r="91" spans="1:6" ht="15" customHeight="1" x14ac:dyDescent="0.25">
      <c r="A91" s="11" t="s">
        <v>90</v>
      </c>
      <c r="B91" s="17">
        <v>1</v>
      </c>
      <c r="C91" s="18">
        <v>1.1110999999999999E-5</v>
      </c>
      <c r="D91" s="18">
        <v>0</v>
      </c>
      <c r="E91" s="18">
        <v>0</v>
      </c>
      <c r="F91" s="19">
        <v>2.5000000000000001E-3</v>
      </c>
    </row>
    <row r="92" spans="1:6" ht="15" customHeight="1" x14ac:dyDescent="0.25">
      <c r="A92" s="11" t="s">
        <v>91</v>
      </c>
      <c r="B92" s="14">
        <v>1</v>
      </c>
      <c r="C92" s="15">
        <v>2.7777800000000001E-4</v>
      </c>
      <c r="D92" s="15">
        <v>2.5000020000000002E-4</v>
      </c>
      <c r="E92" s="15">
        <v>5.5555600000000008E-7</v>
      </c>
      <c r="F92" s="16">
        <v>5.0000000000000001E-3</v>
      </c>
    </row>
    <row r="93" spans="1:6" ht="15" customHeight="1" x14ac:dyDescent="0.25">
      <c r="A93" s="11" t="s">
        <v>92</v>
      </c>
      <c r="B93" s="17">
        <v>1</v>
      </c>
      <c r="C93" s="18">
        <v>2.7777800000000001E-4</v>
      </c>
      <c r="D93" s="18">
        <v>2.5000020000000002E-4</v>
      </c>
      <c r="E93" s="18">
        <v>5.5555600000000008E-7</v>
      </c>
      <c r="F93" s="19">
        <v>5.0000000000000001E-3</v>
      </c>
    </row>
    <row r="94" spans="1:6" ht="15" customHeight="1" x14ac:dyDescent="0.25">
      <c r="A94" s="11" t="s">
        <v>12</v>
      </c>
      <c r="B94" s="14">
        <f>SUM(B95+B97+B99+B101+B103)</f>
        <v>8</v>
      </c>
      <c r="C94" s="15">
        <f t="shared" ref="C94:F94" si="6">SUM(C95+C97+C99+C101+C103)</f>
        <v>1.8333599999999998E-4</v>
      </c>
      <c r="D94" s="15">
        <f t="shared" si="6"/>
        <v>6.1111999999999994E-5</v>
      </c>
      <c r="E94" s="15">
        <f t="shared" si="6"/>
        <v>0</v>
      </c>
      <c r="F94" s="16">
        <f t="shared" si="6"/>
        <v>2.35E-2</v>
      </c>
    </row>
    <row r="95" spans="1:6" ht="15" customHeight="1" x14ac:dyDescent="0.25">
      <c r="A95" s="11" t="s">
        <v>93</v>
      </c>
      <c r="B95" s="14">
        <v>1</v>
      </c>
      <c r="C95" s="15">
        <v>5.5559999999999998E-6</v>
      </c>
      <c r="D95" s="15">
        <v>0</v>
      </c>
      <c r="E95" s="15">
        <v>0</v>
      </c>
      <c r="F95" s="16">
        <v>1E-3</v>
      </c>
    </row>
    <row r="96" spans="1:6" ht="15" customHeight="1" x14ac:dyDescent="0.25">
      <c r="A96" s="11" t="s">
        <v>181</v>
      </c>
      <c r="B96" s="17">
        <v>1</v>
      </c>
      <c r="C96" s="18">
        <v>5.5559999999999998E-6</v>
      </c>
      <c r="D96" s="18">
        <v>0</v>
      </c>
      <c r="E96" s="18">
        <v>0</v>
      </c>
      <c r="F96" s="19">
        <v>1E-3</v>
      </c>
    </row>
    <row r="97" spans="1:6" ht="15" customHeight="1" x14ac:dyDescent="0.25">
      <c r="A97" s="11" t="s">
        <v>94</v>
      </c>
      <c r="B97" s="14">
        <v>2</v>
      </c>
      <c r="C97" s="15">
        <v>1.6666999999999998E-5</v>
      </c>
      <c r="D97" s="15">
        <v>0</v>
      </c>
      <c r="E97" s="15">
        <v>0</v>
      </c>
      <c r="F97" s="16">
        <v>1.15E-2</v>
      </c>
    </row>
    <row r="98" spans="1:6" ht="15" customHeight="1" x14ac:dyDescent="0.25">
      <c r="A98" s="11" t="s">
        <v>182</v>
      </c>
      <c r="B98" s="17">
        <v>2</v>
      </c>
      <c r="C98" s="18">
        <v>1.6666999999999998E-5</v>
      </c>
      <c r="D98" s="18">
        <v>0</v>
      </c>
      <c r="E98" s="18">
        <v>0</v>
      </c>
      <c r="F98" s="19">
        <v>1.15E-2</v>
      </c>
    </row>
    <row r="99" spans="1:6" ht="15" customHeight="1" x14ac:dyDescent="0.25">
      <c r="A99" s="11" t="s">
        <v>95</v>
      </c>
      <c r="B99" s="14">
        <v>2</v>
      </c>
      <c r="C99" s="15">
        <v>1.1112E-5</v>
      </c>
      <c r="D99" s="15">
        <v>5.5559999999999998E-6</v>
      </c>
      <c r="E99" s="15">
        <v>0</v>
      </c>
      <c r="F99" s="16">
        <v>1E-3</v>
      </c>
    </row>
    <row r="100" spans="1:6" ht="15" customHeight="1" x14ac:dyDescent="0.25">
      <c r="A100" s="11" t="s">
        <v>183</v>
      </c>
      <c r="B100" s="17">
        <v>2</v>
      </c>
      <c r="C100" s="18">
        <v>1.1112E-5</v>
      </c>
      <c r="D100" s="18">
        <v>5.5559999999999998E-6</v>
      </c>
      <c r="E100" s="18">
        <v>0</v>
      </c>
      <c r="F100" s="19">
        <v>1E-3</v>
      </c>
    </row>
    <row r="101" spans="1:6" ht="15" customHeight="1" x14ac:dyDescent="0.25">
      <c r="A101" s="11" t="s">
        <v>96</v>
      </c>
      <c r="B101" s="14">
        <v>2</v>
      </c>
      <c r="C101" s="15">
        <v>1.11112E-4</v>
      </c>
      <c r="D101" s="15">
        <v>5.5555999999999995E-5</v>
      </c>
      <c r="E101" s="15">
        <v>0</v>
      </c>
      <c r="F101" s="16">
        <v>0.01</v>
      </c>
    </row>
    <row r="102" spans="1:6" ht="15" customHeight="1" x14ac:dyDescent="0.25">
      <c r="A102" s="11" t="s">
        <v>184</v>
      </c>
      <c r="B102" s="17">
        <v>2</v>
      </c>
      <c r="C102" s="18">
        <v>1.11112E-4</v>
      </c>
      <c r="D102" s="18">
        <v>5.5555999999999995E-5</v>
      </c>
      <c r="E102" s="18">
        <v>0</v>
      </c>
      <c r="F102" s="19">
        <v>0.01</v>
      </c>
    </row>
    <row r="103" spans="1:6" ht="15" customHeight="1" x14ac:dyDescent="0.25">
      <c r="A103" s="11" t="s">
        <v>97</v>
      </c>
      <c r="B103" s="14">
        <v>1</v>
      </c>
      <c r="C103" s="15">
        <v>3.8889E-5</v>
      </c>
      <c r="D103" s="15">
        <v>0</v>
      </c>
      <c r="E103" s="15">
        <v>0</v>
      </c>
      <c r="F103" s="16">
        <v>0</v>
      </c>
    </row>
    <row r="104" spans="1:6" ht="15" customHeight="1" x14ac:dyDescent="0.25">
      <c r="A104" s="11" t="s">
        <v>98</v>
      </c>
      <c r="B104" s="17">
        <v>1</v>
      </c>
      <c r="C104" s="18">
        <v>3.8889E-5</v>
      </c>
      <c r="D104" s="18">
        <v>0</v>
      </c>
      <c r="E104" s="18">
        <v>0</v>
      </c>
      <c r="F104" s="19">
        <v>0</v>
      </c>
    </row>
    <row r="105" spans="1:6" ht="21" customHeight="1" x14ac:dyDescent="0.25">
      <c r="A105" s="11" t="s">
        <v>8</v>
      </c>
      <c r="B105" s="14">
        <f>SUM(B106+B109+B120)</f>
        <v>24</v>
      </c>
      <c r="C105" s="15">
        <f t="shared" ref="C105:F105" si="7">SUM(C106+C109+C120)</f>
        <v>2.9533338000000003E-2</v>
      </c>
      <c r="D105" s="15">
        <f t="shared" si="7"/>
        <v>8.3333100000000003E-5</v>
      </c>
      <c r="E105" s="15">
        <f t="shared" si="7"/>
        <v>0</v>
      </c>
      <c r="F105" s="16">
        <f t="shared" si="7"/>
        <v>1.1855000000000002</v>
      </c>
    </row>
    <row r="106" spans="1:6" ht="15" customHeight="1" x14ac:dyDescent="0.25">
      <c r="A106" s="11" t="s">
        <v>99</v>
      </c>
      <c r="B106" s="14">
        <v>3</v>
      </c>
      <c r="C106" s="15">
        <v>2.9444399999999999E-4</v>
      </c>
      <c r="D106" s="15">
        <v>8.3333100000000003E-5</v>
      </c>
      <c r="E106" s="15">
        <v>0</v>
      </c>
      <c r="F106" s="16">
        <v>0</v>
      </c>
    </row>
    <row r="107" spans="1:6" ht="15" customHeight="1" x14ac:dyDescent="0.25">
      <c r="A107" s="11" t="s">
        <v>173</v>
      </c>
      <c r="B107" s="17">
        <v>1</v>
      </c>
      <c r="C107" s="18">
        <v>4.4443999999999997E-5</v>
      </c>
      <c r="D107" s="18">
        <v>1.66665E-5</v>
      </c>
      <c r="E107" s="18">
        <v>0</v>
      </c>
      <c r="F107" s="19">
        <v>0</v>
      </c>
    </row>
    <row r="108" spans="1:6" ht="15" customHeight="1" x14ac:dyDescent="0.25">
      <c r="A108" s="11" t="s">
        <v>100</v>
      </c>
      <c r="B108" s="17">
        <v>2</v>
      </c>
      <c r="C108" s="18">
        <v>2.5000000000000001E-4</v>
      </c>
      <c r="D108" s="18">
        <v>6.6666600000000003E-5</v>
      </c>
      <c r="E108" s="18">
        <v>0</v>
      </c>
      <c r="F108" s="19">
        <v>0</v>
      </c>
    </row>
    <row r="109" spans="1:6" ht="15" customHeight="1" x14ac:dyDescent="0.25">
      <c r="A109" s="11" t="s">
        <v>101</v>
      </c>
      <c r="B109" s="14">
        <v>17</v>
      </c>
      <c r="C109" s="15">
        <v>2.9155559000000001E-2</v>
      </c>
      <c r="D109" s="15">
        <v>0</v>
      </c>
      <c r="E109" s="15">
        <v>0</v>
      </c>
      <c r="F109" s="16">
        <v>1.1680000000000001</v>
      </c>
    </row>
    <row r="110" spans="1:6" ht="15" customHeight="1" x14ac:dyDescent="0.25">
      <c r="A110" s="11" t="s">
        <v>102</v>
      </c>
      <c r="B110" s="17">
        <v>1</v>
      </c>
      <c r="C110" s="18">
        <v>2.7778000000000001E-5</v>
      </c>
      <c r="D110" s="18">
        <v>0</v>
      </c>
      <c r="E110" s="18">
        <v>0</v>
      </c>
      <c r="F110" s="19">
        <v>5.0000000000000001E-3</v>
      </c>
    </row>
    <row r="111" spans="1:6" ht="15" customHeight="1" x14ac:dyDescent="0.25">
      <c r="A111" s="11" t="s">
        <v>103</v>
      </c>
      <c r="B111" s="17">
        <v>1</v>
      </c>
      <c r="C111" s="18">
        <v>8.3333330000000001E-3</v>
      </c>
      <c r="D111" s="18">
        <v>0</v>
      </c>
      <c r="E111" s="18">
        <v>0</v>
      </c>
      <c r="F111" s="19">
        <v>0</v>
      </c>
    </row>
    <row r="112" spans="1:6" ht="15" customHeight="1" x14ac:dyDescent="0.25">
      <c r="A112" s="11" t="s">
        <v>104</v>
      </c>
      <c r="B112" s="17">
        <v>1</v>
      </c>
      <c r="C112" s="18">
        <v>5.5559999999999998E-6</v>
      </c>
      <c r="D112" s="18">
        <v>0</v>
      </c>
      <c r="E112" s="18">
        <v>0</v>
      </c>
      <c r="F112" s="19">
        <v>1E-3</v>
      </c>
    </row>
    <row r="113" spans="1:6" ht="15" customHeight="1" x14ac:dyDescent="0.25">
      <c r="A113" s="11" t="s">
        <v>105</v>
      </c>
      <c r="B113" s="17">
        <v>2</v>
      </c>
      <c r="C113" s="18">
        <v>6.1112000000000007E-5</v>
      </c>
      <c r="D113" s="18">
        <v>0</v>
      </c>
      <c r="E113" s="18">
        <v>0</v>
      </c>
      <c r="F113" s="19">
        <v>0.01</v>
      </c>
    </row>
    <row r="114" spans="1:6" ht="15" customHeight="1" x14ac:dyDescent="0.25">
      <c r="A114" s="11" t="s">
        <v>106</v>
      </c>
      <c r="B114" s="17">
        <v>1</v>
      </c>
      <c r="C114" s="18">
        <v>5.5556000000000001E-5</v>
      </c>
      <c r="D114" s="18">
        <v>0</v>
      </c>
      <c r="E114" s="18">
        <v>0</v>
      </c>
      <c r="F114" s="19">
        <v>0.01</v>
      </c>
    </row>
    <row r="115" spans="1:6" ht="15" customHeight="1" x14ac:dyDescent="0.25">
      <c r="A115" s="11" t="s">
        <v>107</v>
      </c>
      <c r="B115" s="17">
        <v>1</v>
      </c>
      <c r="C115" s="18">
        <v>2.7777800000000001E-4</v>
      </c>
      <c r="D115" s="18">
        <v>0</v>
      </c>
      <c r="E115" s="18">
        <v>0</v>
      </c>
      <c r="F115" s="19">
        <v>0.05</v>
      </c>
    </row>
    <row r="116" spans="1:6" ht="15" customHeight="1" x14ac:dyDescent="0.25">
      <c r="A116" s="11" t="s">
        <v>108</v>
      </c>
      <c r="B116" s="17">
        <v>2</v>
      </c>
      <c r="C116" s="18">
        <v>6.1111000000000005E-5</v>
      </c>
      <c r="D116" s="18">
        <v>0</v>
      </c>
      <c r="E116" s="18">
        <v>0</v>
      </c>
      <c r="F116" s="19">
        <v>0.02</v>
      </c>
    </row>
    <row r="117" spans="1:6" ht="15" customHeight="1" x14ac:dyDescent="0.25">
      <c r="A117" s="11" t="s">
        <v>109</v>
      </c>
      <c r="B117" s="17">
        <v>4</v>
      </c>
      <c r="C117" s="18">
        <v>2.0094445000000002E-2</v>
      </c>
      <c r="D117" s="18">
        <v>0</v>
      </c>
      <c r="E117" s="18">
        <v>0</v>
      </c>
      <c r="F117" s="19">
        <v>2.6999999999999996E-2</v>
      </c>
    </row>
    <row r="118" spans="1:6" ht="15" customHeight="1" x14ac:dyDescent="0.25">
      <c r="A118" s="11" t="s">
        <v>110</v>
      </c>
      <c r="B118" s="17">
        <v>2</v>
      </c>
      <c r="C118" s="18">
        <v>1.22223E-4</v>
      </c>
      <c r="D118" s="18">
        <v>0</v>
      </c>
      <c r="E118" s="18">
        <v>0</v>
      </c>
      <c r="F118" s="19">
        <v>0.02</v>
      </c>
    </row>
    <row r="119" spans="1:6" ht="15" customHeight="1" x14ac:dyDescent="0.25">
      <c r="A119" s="11" t="s">
        <v>111</v>
      </c>
      <c r="B119" s="17">
        <v>2</v>
      </c>
      <c r="C119" s="18">
        <v>1.16667E-4</v>
      </c>
      <c r="D119" s="18">
        <v>0</v>
      </c>
      <c r="E119" s="18">
        <v>0</v>
      </c>
      <c r="F119" s="19">
        <v>1.0249999999999999</v>
      </c>
    </row>
    <row r="120" spans="1:6" ht="15" customHeight="1" x14ac:dyDescent="0.25">
      <c r="A120" s="11" t="s">
        <v>112</v>
      </c>
      <c r="B120" s="14">
        <v>4</v>
      </c>
      <c r="C120" s="15">
        <v>8.3335000000000001E-5</v>
      </c>
      <c r="D120" s="15">
        <v>0</v>
      </c>
      <c r="E120" s="15">
        <v>0</v>
      </c>
      <c r="F120" s="16">
        <v>1.7500000000000002E-2</v>
      </c>
    </row>
    <row r="121" spans="1:6" ht="15" customHeight="1" x14ac:dyDescent="0.25">
      <c r="A121" s="11" t="s">
        <v>113</v>
      </c>
      <c r="B121" s="17">
        <v>1</v>
      </c>
      <c r="C121" s="18">
        <v>1.6667000000000002E-5</v>
      </c>
      <c r="D121" s="18">
        <v>0</v>
      </c>
      <c r="E121" s="18">
        <v>0</v>
      </c>
      <c r="F121" s="19">
        <v>5.0000000000000001E-3</v>
      </c>
    </row>
    <row r="122" spans="1:6" ht="15" customHeight="1" x14ac:dyDescent="0.25">
      <c r="A122" s="11" t="s">
        <v>114</v>
      </c>
      <c r="B122" s="17">
        <v>1</v>
      </c>
      <c r="C122" s="18">
        <v>5.5559999999999998E-6</v>
      </c>
      <c r="D122" s="18">
        <v>0</v>
      </c>
      <c r="E122" s="18">
        <v>0</v>
      </c>
      <c r="F122" s="19">
        <v>1.5E-3</v>
      </c>
    </row>
    <row r="123" spans="1:6" ht="15" customHeight="1" x14ac:dyDescent="0.25">
      <c r="A123" s="11" t="s">
        <v>115</v>
      </c>
      <c r="B123" s="17">
        <v>2</v>
      </c>
      <c r="C123" s="18">
        <v>6.1112000000000007E-5</v>
      </c>
      <c r="D123" s="18">
        <v>0</v>
      </c>
      <c r="E123" s="18">
        <v>0</v>
      </c>
      <c r="F123" s="19">
        <v>1.1000000000000001E-2</v>
      </c>
    </row>
    <row r="124" spans="1:6" ht="21" customHeight="1" x14ac:dyDescent="0.25">
      <c r="A124" s="11" t="s">
        <v>172</v>
      </c>
      <c r="B124" s="14">
        <f>SUM(B125+B131+B140+B147+B157)</f>
        <v>234</v>
      </c>
      <c r="C124" s="15">
        <f t="shared" ref="C124:F124" si="8">SUM(C125+C131+C140+C147+C157)</f>
        <v>11.369105577000003</v>
      </c>
      <c r="D124" s="15">
        <f t="shared" si="8"/>
        <v>0.19900000047039682</v>
      </c>
      <c r="E124" s="15">
        <f t="shared" si="8"/>
        <v>0.51411111100000007</v>
      </c>
      <c r="F124" s="16">
        <f t="shared" si="8"/>
        <v>11755.1705</v>
      </c>
    </row>
    <row r="125" spans="1:6" ht="15" customHeight="1" x14ac:dyDescent="0.25">
      <c r="A125" s="11" t="s">
        <v>116</v>
      </c>
      <c r="B125" s="14">
        <v>12</v>
      </c>
      <c r="C125" s="15">
        <v>7.6666799999999997E-4</v>
      </c>
      <c r="D125" s="15">
        <v>8.8888500000000001E-5</v>
      </c>
      <c r="E125" s="15">
        <v>0</v>
      </c>
      <c r="F125" s="16">
        <v>0.17600000000000002</v>
      </c>
    </row>
    <row r="126" spans="1:6" ht="15" customHeight="1" x14ac:dyDescent="0.25">
      <c r="A126" s="11" t="s">
        <v>117</v>
      </c>
      <c r="B126" s="17">
        <v>4</v>
      </c>
      <c r="C126" s="18">
        <v>1.2777900000000001E-4</v>
      </c>
      <c r="D126" s="18">
        <v>5.55555E-5</v>
      </c>
      <c r="E126" s="18">
        <v>0</v>
      </c>
      <c r="F126" s="19">
        <v>2.4500000000000001E-2</v>
      </c>
    </row>
    <row r="127" spans="1:6" ht="15" customHeight="1" x14ac:dyDescent="0.25">
      <c r="A127" s="11" t="s">
        <v>118</v>
      </c>
      <c r="B127" s="17">
        <v>1</v>
      </c>
      <c r="C127" s="18">
        <v>1.1110999999999999E-5</v>
      </c>
      <c r="D127" s="18">
        <v>0</v>
      </c>
      <c r="E127" s="18">
        <v>0</v>
      </c>
      <c r="F127" s="19">
        <v>2.5000000000000001E-3</v>
      </c>
    </row>
    <row r="128" spans="1:6" ht="15" customHeight="1" x14ac:dyDescent="0.25">
      <c r="A128" s="11" t="s">
        <v>119</v>
      </c>
      <c r="B128" s="17">
        <v>4</v>
      </c>
      <c r="C128" s="18">
        <v>4.6111200000000001E-4</v>
      </c>
      <c r="D128" s="18">
        <v>0</v>
      </c>
      <c r="E128" s="18">
        <v>0</v>
      </c>
      <c r="F128" s="19">
        <v>0.125</v>
      </c>
    </row>
    <row r="129" spans="1:6" ht="15" customHeight="1" x14ac:dyDescent="0.25">
      <c r="A129" s="11" t="s">
        <v>120</v>
      </c>
      <c r="B129" s="17">
        <v>1</v>
      </c>
      <c r="C129" s="18">
        <v>3.3333000000000001E-5</v>
      </c>
      <c r="D129" s="18">
        <v>3.3333000000000001E-5</v>
      </c>
      <c r="E129" s="18">
        <v>0</v>
      </c>
      <c r="F129" s="19">
        <v>0</v>
      </c>
    </row>
    <row r="130" spans="1:6" ht="15" customHeight="1" x14ac:dyDescent="0.25">
      <c r="A130" s="11" t="s">
        <v>121</v>
      </c>
      <c r="B130" s="17">
        <v>2</v>
      </c>
      <c r="C130" s="18">
        <v>1.3333299999999999E-4</v>
      </c>
      <c r="D130" s="18">
        <v>0</v>
      </c>
      <c r="E130" s="18">
        <v>0</v>
      </c>
      <c r="F130" s="19">
        <v>2.4E-2</v>
      </c>
    </row>
    <row r="131" spans="1:6" ht="15" customHeight="1" x14ac:dyDescent="0.25">
      <c r="A131" s="11" t="s">
        <v>122</v>
      </c>
      <c r="B131" s="14">
        <v>68</v>
      </c>
      <c r="C131" s="15">
        <v>5.0671888940000009</v>
      </c>
      <c r="D131" s="15">
        <v>0.10465555594428572</v>
      </c>
      <c r="E131" s="15">
        <v>3.8888889999999995E-3</v>
      </c>
      <c r="F131" s="16">
        <v>7207.5789999999997</v>
      </c>
    </row>
    <row r="132" spans="1:6" ht="15" customHeight="1" x14ac:dyDescent="0.25">
      <c r="A132" s="11" t="s">
        <v>185</v>
      </c>
      <c r="B132" s="17">
        <v>1</v>
      </c>
      <c r="C132" s="18">
        <v>1.6667000000000002E-5</v>
      </c>
      <c r="D132" s="18">
        <v>0</v>
      </c>
      <c r="E132" s="18">
        <v>0</v>
      </c>
      <c r="F132" s="19">
        <v>0</v>
      </c>
    </row>
    <row r="133" spans="1:6" ht="15" customHeight="1" x14ac:dyDescent="0.25">
      <c r="A133" s="11" t="s">
        <v>123</v>
      </c>
      <c r="B133" s="17">
        <v>1</v>
      </c>
      <c r="C133" s="18">
        <v>5.5559999999999998E-6</v>
      </c>
      <c r="D133" s="18">
        <v>0</v>
      </c>
      <c r="E133" s="18">
        <v>0</v>
      </c>
      <c r="F133" s="19">
        <v>1.5E-3</v>
      </c>
    </row>
    <row r="134" spans="1:6" ht="15" customHeight="1" x14ac:dyDescent="0.25">
      <c r="A134" s="11" t="s">
        <v>124</v>
      </c>
      <c r="B134" s="17">
        <v>13</v>
      </c>
      <c r="C134" s="18">
        <v>0.12373333300000001</v>
      </c>
      <c r="D134" s="18">
        <v>4.444447999999999E-5</v>
      </c>
      <c r="E134" s="18">
        <v>0</v>
      </c>
      <c r="F134" s="19">
        <v>176.54</v>
      </c>
    </row>
    <row r="135" spans="1:6" ht="15" customHeight="1" x14ac:dyDescent="0.25">
      <c r="A135" s="11" t="s">
        <v>125</v>
      </c>
      <c r="B135" s="17">
        <v>45</v>
      </c>
      <c r="C135" s="18">
        <v>4.6863888919999992</v>
      </c>
      <c r="D135" s="18">
        <v>0.10291666675000001</v>
      </c>
      <c r="E135" s="18">
        <v>0</v>
      </c>
      <c r="F135" s="19">
        <v>6939.92</v>
      </c>
    </row>
    <row r="136" spans="1:6" ht="15" customHeight="1" x14ac:dyDescent="0.25">
      <c r="A136" s="11" t="s">
        <v>126</v>
      </c>
      <c r="B136" s="17">
        <v>1</v>
      </c>
      <c r="C136" s="18">
        <v>5.5556000000000001E-5</v>
      </c>
      <c r="D136" s="18">
        <v>0</v>
      </c>
      <c r="E136" s="18">
        <v>0</v>
      </c>
      <c r="F136" s="19">
        <v>1.4999999999999999E-2</v>
      </c>
    </row>
    <row r="137" spans="1:6" ht="15" customHeight="1" x14ac:dyDescent="0.25">
      <c r="A137" s="11" t="s">
        <v>127</v>
      </c>
      <c r="B137" s="17">
        <v>5</v>
      </c>
      <c r="C137" s="18">
        <v>0.25307222300000004</v>
      </c>
      <c r="D137" s="18">
        <v>0</v>
      </c>
      <c r="E137" s="18">
        <v>0</v>
      </c>
      <c r="F137" s="19">
        <v>90.702500000000001</v>
      </c>
    </row>
    <row r="138" spans="1:6" ht="15" customHeight="1" x14ac:dyDescent="0.25">
      <c r="A138" s="11" t="s">
        <v>128</v>
      </c>
      <c r="B138" s="17">
        <v>1</v>
      </c>
      <c r="C138" s="18">
        <v>3.888889E-3</v>
      </c>
      <c r="D138" s="18">
        <v>1.6666667142857142E-3</v>
      </c>
      <c r="E138" s="18">
        <v>3.888889E-3</v>
      </c>
      <c r="F138" s="19">
        <v>0.4</v>
      </c>
    </row>
    <row r="139" spans="1:6" ht="15" customHeight="1" x14ac:dyDescent="0.25">
      <c r="A139" s="11" t="s">
        <v>129</v>
      </c>
      <c r="B139" s="17">
        <v>1</v>
      </c>
      <c r="C139" s="18">
        <v>2.7778000000000001E-5</v>
      </c>
      <c r="D139" s="18">
        <v>2.7777999999999997E-5</v>
      </c>
      <c r="E139" s="18">
        <v>0</v>
      </c>
      <c r="F139" s="19">
        <v>0</v>
      </c>
    </row>
    <row r="140" spans="1:6" ht="15" customHeight="1" x14ac:dyDescent="0.25">
      <c r="A140" s="11" t="s">
        <v>130</v>
      </c>
      <c r="B140" s="14">
        <v>28</v>
      </c>
      <c r="C140" s="15">
        <v>0.12078889400000001</v>
      </c>
      <c r="D140" s="15">
        <v>1.372222241111111E-2</v>
      </c>
      <c r="E140" s="15">
        <v>0</v>
      </c>
      <c r="F140" s="16">
        <v>416.81300000000005</v>
      </c>
    </row>
    <row r="141" spans="1:6" ht="15" customHeight="1" x14ac:dyDescent="0.25">
      <c r="A141" s="11" t="s">
        <v>186</v>
      </c>
      <c r="B141" s="17">
        <v>1</v>
      </c>
      <c r="C141" s="18">
        <v>1.11111E-4</v>
      </c>
      <c r="D141" s="18">
        <v>0</v>
      </c>
      <c r="E141" s="18">
        <v>0</v>
      </c>
      <c r="F141" s="19">
        <v>0.02</v>
      </c>
    </row>
    <row r="142" spans="1:6" ht="15" customHeight="1" x14ac:dyDescent="0.25">
      <c r="A142" s="11" t="s">
        <v>131</v>
      </c>
      <c r="B142" s="17">
        <v>7</v>
      </c>
      <c r="C142" s="18">
        <v>3.1733335000000001E-2</v>
      </c>
      <c r="D142" s="18">
        <v>3.8888900000000001E-4</v>
      </c>
      <c r="E142" s="18">
        <v>0</v>
      </c>
      <c r="F142" s="19">
        <v>9.3800000000000008</v>
      </c>
    </row>
    <row r="143" spans="1:6" ht="15" customHeight="1" x14ac:dyDescent="0.25">
      <c r="A143" s="11" t="s">
        <v>25</v>
      </c>
      <c r="B143" s="17">
        <v>1</v>
      </c>
      <c r="C143" s="18">
        <v>1.1111109999999999E-3</v>
      </c>
      <c r="D143" s="18">
        <v>5.5555549999999996E-4</v>
      </c>
      <c r="E143" s="18">
        <v>0</v>
      </c>
      <c r="F143" s="19">
        <v>0</v>
      </c>
    </row>
    <row r="144" spans="1:6" ht="15" customHeight="1" x14ac:dyDescent="0.25">
      <c r="A144" s="11" t="s">
        <v>132</v>
      </c>
      <c r="B144" s="17">
        <v>3</v>
      </c>
      <c r="C144" s="18">
        <v>8.4722230000000009E-3</v>
      </c>
      <c r="D144" s="18">
        <v>0</v>
      </c>
      <c r="E144" s="18">
        <v>0</v>
      </c>
      <c r="F144" s="19">
        <v>200.55</v>
      </c>
    </row>
    <row r="145" spans="1:6" ht="15" customHeight="1" x14ac:dyDescent="0.25">
      <c r="A145" s="11" t="s">
        <v>133</v>
      </c>
      <c r="B145" s="17">
        <v>5</v>
      </c>
      <c r="C145" s="18">
        <v>5.8055569999999994E-3</v>
      </c>
      <c r="D145" s="18">
        <v>1.6666668000000005E-3</v>
      </c>
      <c r="E145" s="18">
        <v>0</v>
      </c>
      <c r="F145" s="19">
        <v>0.48299999999999998</v>
      </c>
    </row>
    <row r="146" spans="1:6" ht="15" customHeight="1" x14ac:dyDescent="0.25">
      <c r="A146" s="11" t="s">
        <v>134</v>
      </c>
      <c r="B146" s="17">
        <v>11</v>
      </c>
      <c r="C146" s="18">
        <v>7.3555556999999994E-2</v>
      </c>
      <c r="D146" s="18">
        <v>1.1111111111111112E-2</v>
      </c>
      <c r="E146" s="18">
        <v>0</v>
      </c>
      <c r="F146" s="19">
        <v>206.38</v>
      </c>
    </row>
    <row r="147" spans="1:6" ht="15" customHeight="1" x14ac:dyDescent="0.25">
      <c r="A147" s="11" t="s">
        <v>135</v>
      </c>
      <c r="B147" s="14">
        <v>18</v>
      </c>
      <c r="C147" s="15">
        <v>1.011114E-3</v>
      </c>
      <c r="D147" s="15">
        <v>0</v>
      </c>
      <c r="E147" s="15">
        <v>2.2222200000000006E-4</v>
      </c>
      <c r="F147" s="16">
        <v>0.26250000000000001</v>
      </c>
    </row>
    <row r="148" spans="1:6" ht="15" customHeight="1" x14ac:dyDescent="0.25">
      <c r="A148" s="11" t="s">
        <v>136</v>
      </c>
      <c r="B148" s="17">
        <v>7</v>
      </c>
      <c r="C148" s="18">
        <v>2.7777900000000003E-4</v>
      </c>
      <c r="D148" s="18">
        <v>0</v>
      </c>
      <c r="E148" s="18">
        <v>0</v>
      </c>
      <c r="F148" s="19">
        <v>9.1500000000000012E-2</v>
      </c>
    </row>
    <row r="149" spans="1:6" ht="15" customHeight="1" x14ac:dyDescent="0.25">
      <c r="A149" s="11" t="s">
        <v>137</v>
      </c>
      <c r="B149" s="17">
        <v>1</v>
      </c>
      <c r="C149" s="18">
        <v>5.5559999999999998E-6</v>
      </c>
      <c r="D149" s="18">
        <v>0</v>
      </c>
      <c r="E149" s="18">
        <v>0</v>
      </c>
      <c r="F149" s="19">
        <v>1.5E-3</v>
      </c>
    </row>
    <row r="150" spans="1:6" ht="15" customHeight="1" x14ac:dyDescent="0.25">
      <c r="A150" s="11" t="s">
        <v>138</v>
      </c>
      <c r="B150" s="17">
        <v>1</v>
      </c>
      <c r="C150" s="18">
        <v>2.7777800000000001E-4</v>
      </c>
      <c r="D150" s="18">
        <v>0</v>
      </c>
      <c r="E150" s="18">
        <v>0</v>
      </c>
      <c r="F150" s="19">
        <v>0.05</v>
      </c>
    </row>
    <row r="151" spans="1:6" ht="15" customHeight="1" x14ac:dyDescent="0.25">
      <c r="A151" s="11" t="s">
        <v>139</v>
      </c>
      <c r="B151" s="17">
        <v>1</v>
      </c>
      <c r="C151" s="18">
        <v>2.22222E-4</v>
      </c>
      <c r="D151" s="18">
        <v>0</v>
      </c>
      <c r="E151" s="18">
        <v>2.22222E-4</v>
      </c>
      <c r="F151" s="19">
        <v>0.05</v>
      </c>
    </row>
    <row r="152" spans="1:6" ht="15" customHeight="1" x14ac:dyDescent="0.25">
      <c r="A152" s="11" t="s">
        <v>140</v>
      </c>
      <c r="B152" s="17">
        <v>1</v>
      </c>
      <c r="C152" s="18">
        <v>2.2221999999999998E-5</v>
      </c>
      <c r="D152" s="18">
        <v>0</v>
      </c>
      <c r="E152" s="18">
        <v>0</v>
      </c>
      <c r="F152" s="19">
        <v>4.0000000000000001E-3</v>
      </c>
    </row>
    <row r="153" spans="1:6" ht="15" customHeight="1" x14ac:dyDescent="0.25">
      <c r="A153" s="11" t="s">
        <v>141</v>
      </c>
      <c r="B153" s="17">
        <v>2</v>
      </c>
      <c r="C153" s="18">
        <v>2.2223000000000001E-5</v>
      </c>
      <c r="D153" s="18">
        <v>0</v>
      </c>
      <c r="E153" s="18">
        <v>0</v>
      </c>
      <c r="F153" s="19">
        <v>1.15E-2</v>
      </c>
    </row>
    <row r="154" spans="1:6" ht="15" customHeight="1" x14ac:dyDescent="0.25">
      <c r="A154" s="11" t="s">
        <v>142</v>
      </c>
      <c r="B154" s="17">
        <v>1</v>
      </c>
      <c r="C154" s="18">
        <v>1.1110999999999999E-5</v>
      </c>
      <c r="D154" s="18">
        <v>0</v>
      </c>
      <c r="E154" s="18">
        <v>0</v>
      </c>
      <c r="F154" s="19">
        <v>0.01</v>
      </c>
    </row>
    <row r="155" spans="1:6" ht="15" customHeight="1" x14ac:dyDescent="0.25">
      <c r="A155" s="11" t="s">
        <v>143</v>
      </c>
      <c r="B155" s="17">
        <v>2</v>
      </c>
      <c r="C155" s="18">
        <v>6.1111000000000005E-5</v>
      </c>
      <c r="D155" s="18">
        <v>0</v>
      </c>
      <c r="E155" s="18">
        <v>0</v>
      </c>
      <c r="F155" s="19">
        <v>1.4E-2</v>
      </c>
    </row>
    <row r="156" spans="1:6" ht="19.5" customHeight="1" x14ac:dyDescent="0.25">
      <c r="A156" s="11" t="s">
        <v>144</v>
      </c>
      <c r="B156" s="17">
        <v>2</v>
      </c>
      <c r="C156" s="18">
        <v>1.11112E-4</v>
      </c>
      <c r="D156" s="18">
        <v>0</v>
      </c>
      <c r="E156" s="18">
        <v>0</v>
      </c>
      <c r="F156" s="19">
        <v>0.03</v>
      </c>
    </row>
    <row r="157" spans="1:6" ht="15" customHeight="1" x14ac:dyDescent="0.25">
      <c r="A157" s="11" t="s">
        <v>145</v>
      </c>
      <c r="B157" s="14">
        <v>108</v>
      </c>
      <c r="C157" s="15">
        <v>6.1793500070000009</v>
      </c>
      <c r="D157" s="15">
        <v>8.0533333614999994E-2</v>
      </c>
      <c r="E157" s="15">
        <v>0.51000000000000012</v>
      </c>
      <c r="F157" s="16">
        <v>4130.34</v>
      </c>
    </row>
    <row r="158" spans="1:6" ht="15" customHeight="1" x14ac:dyDescent="0.25">
      <c r="A158" s="11" t="s">
        <v>146</v>
      </c>
      <c r="B158" s="17">
        <v>1</v>
      </c>
      <c r="C158" s="18">
        <v>5.5555559999999997E-3</v>
      </c>
      <c r="D158" s="18">
        <v>0</v>
      </c>
      <c r="E158" s="18">
        <v>0</v>
      </c>
      <c r="F158" s="19">
        <v>1.2</v>
      </c>
    </row>
    <row r="159" spans="1:6" ht="15" customHeight="1" x14ac:dyDescent="0.25">
      <c r="A159" s="11" t="s">
        <v>147</v>
      </c>
      <c r="B159" s="17">
        <v>1</v>
      </c>
      <c r="C159" s="18">
        <v>0.02</v>
      </c>
      <c r="D159" s="18">
        <v>0</v>
      </c>
      <c r="E159" s="18">
        <v>0</v>
      </c>
      <c r="F159" s="19">
        <v>7.2</v>
      </c>
    </row>
    <row r="160" spans="1:6" ht="15" customHeight="1" x14ac:dyDescent="0.25">
      <c r="A160" s="11" t="s">
        <v>148</v>
      </c>
      <c r="B160" s="17">
        <v>81</v>
      </c>
      <c r="C160" s="18">
        <v>5.6830333390000014</v>
      </c>
      <c r="D160" s="18">
        <v>5.0472222731666648E-2</v>
      </c>
      <c r="E160" s="18">
        <v>0.51000000000000012</v>
      </c>
      <c r="F160" s="19">
        <v>3039.4700000000007</v>
      </c>
    </row>
    <row r="161" spans="1:6" ht="15" customHeight="1" x14ac:dyDescent="0.25">
      <c r="A161" s="11" t="s">
        <v>149</v>
      </c>
      <c r="B161" s="17">
        <v>24</v>
      </c>
      <c r="C161" s="18">
        <v>0.47067777899999996</v>
      </c>
      <c r="D161" s="18">
        <v>3.0005555549999993E-2</v>
      </c>
      <c r="E161" s="18">
        <v>0</v>
      </c>
      <c r="F161" s="19">
        <v>1082.4650000000001</v>
      </c>
    </row>
    <row r="162" spans="1:6" ht="15" customHeight="1" x14ac:dyDescent="0.25">
      <c r="A162" s="11" t="s">
        <v>150</v>
      </c>
      <c r="B162" s="17">
        <v>1</v>
      </c>
      <c r="C162" s="18">
        <v>8.3332999999999996E-5</v>
      </c>
      <c r="D162" s="18">
        <v>5.5555333333333333E-5</v>
      </c>
      <c r="E162" s="18">
        <v>0</v>
      </c>
      <c r="F162" s="19">
        <v>5.0000000000000001E-3</v>
      </c>
    </row>
    <row r="163" spans="1:6" ht="21" customHeight="1" x14ac:dyDescent="0.25">
      <c r="A163" s="11" t="s">
        <v>13</v>
      </c>
      <c r="B163" s="14">
        <f>SUM(B164+B166+B169+B173+B175)</f>
        <v>10</v>
      </c>
      <c r="C163" s="15">
        <f>SUM(C164+C166+C169+C173+C175)</f>
        <v>4.9944450000000001E-3</v>
      </c>
      <c r="D163" s="15">
        <f>SUM(D164+D166+D169+D173+D175)</f>
        <v>6.1111600000000006E-5</v>
      </c>
      <c r="E163" s="15">
        <f>SUM(E164+E166+E169+E173+E175)</f>
        <v>0</v>
      </c>
      <c r="F163" s="16">
        <f>SUM(F164+F166+F169+F173+F175)</f>
        <v>1.6830000000000001</v>
      </c>
    </row>
    <row r="164" spans="1:6" ht="15" customHeight="1" x14ac:dyDescent="0.25">
      <c r="A164" s="11" t="s">
        <v>151</v>
      </c>
      <c r="B164" s="14">
        <v>1</v>
      </c>
      <c r="C164" s="15">
        <v>5.5559999999999998E-6</v>
      </c>
      <c r="D164" s="15">
        <v>5.5559999999999998E-6</v>
      </c>
      <c r="E164" s="15">
        <v>0</v>
      </c>
      <c r="F164" s="16">
        <v>0</v>
      </c>
    </row>
    <row r="165" spans="1:6" ht="15" customHeight="1" x14ac:dyDescent="0.25">
      <c r="A165" s="11" t="s">
        <v>150</v>
      </c>
      <c r="B165" s="17">
        <v>1</v>
      </c>
      <c r="C165" s="18">
        <v>5.5559999999999998E-6</v>
      </c>
      <c r="D165" s="18">
        <v>5.5559999999999998E-6</v>
      </c>
      <c r="E165" s="18">
        <v>0</v>
      </c>
      <c r="F165" s="19">
        <v>0</v>
      </c>
    </row>
    <row r="166" spans="1:6" ht="15" customHeight="1" x14ac:dyDescent="0.25">
      <c r="A166" s="11" t="s">
        <v>152</v>
      </c>
      <c r="B166" s="14">
        <v>2</v>
      </c>
      <c r="C166" s="15">
        <v>4.4999999999999997E-3</v>
      </c>
      <c r="D166" s="15">
        <v>0</v>
      </c>
      <c r="E166" s="15">
        <v>0</v>
      </c>
      <c r="F166" s="16">
        <v>1.61</v>
      </c>
    </row>
    <row r="167" spans="1:6" ht="15" customHeight="1" x14ac:dyDescent="0.25">
      <c r="A167" s="11" t="s">
        <v>153</v>
      </c>
      <c r="B167" s="17">
        <v>1</v>
      </c>
      <c r="C167" s="18">
        <v>4.4444439999999997E-3</v>
      </c>
      <c r="D167" s="18">
        <v>0</v>
      </c>
      <c r="E167" s="18">
        <v>0</v>
      </c>
      <c r="F167" s="19">
        <v>1.6</v>
      </c>
    </row>
    <row r="168" spans="1:6" ht="15" customHeight="1" x14ac:dyDescent="0.25">
      <c r="A168" s="11" t="s">
        <v>154</v>
      </c>
      <c r="B168" s="17">
        <v>1</v>
      </c>
      <c r="C168" s="18">
        <v>5.5556000000000001E-5</v>
      </c>
      <c r="D168" s="18">
        <v>0</v>
      </c>
      <c r="E168" s="18">
        <v>0</v>
      </c>
      <c r="F168" s="19">
        <v>0.01</v>
      </c>
    </row>
    <row r="169" spans="1:6" ht="15" customHeight="1" x14ac:dyDescent="0.25">
      <c r="A169" s="11" t="s">
        <v>85</v>
      </c>
      <c r="B169" s="14">
        <v>4</v>
      </c>
      <c r="C169" s="15">
        <v>1.61111E-4</v>
      </c>
      <c r="D169" s="15">
        <v>0</v>
      </c>
      <c r="E169" s="15">
        <v>0</v>
      </c>
      <c r="F169" s="16">
        <v>0.01</v>
      </c>
    </row>
    <row r="170" spans="1:6" ht="15" customHeight="1" x14ac:dyDescent="0.25">
      <c r="A170" s="11" t="s">
        <v>187</v>
      </c>
      <c r="B170" s="17">
        <v>2</v>
      </c>
      <c r="C170" s="18">
        <v>1.2222200000000001E-4</v>
      </c>
      <c r="D170" s="18">
        <v>0</v>
      </c>
      <c r="E170" s="18">
        <v>0</v>
      </c>
      <c r="F170" s="19">
        <v>0</v>
      </c>
    </row>
    <row r="171" spans="1:6" ht="15" customHeight="1" x14ac:dyDescent="0.25">
      <c r="A171" s="11" t="s">
        <v>155</v>
      </c>
      <c r="B171" s="17">
        <v>1</v>
      </c>
      <c r="C171" s="18">
        <v>1.1110999999999999E-5</v>
      </c>
      <c r="D171" s="18">
        <v>0</v>
      </c>
      <c r="E171" s="18">
        <v>0</v>
      </c>
      <c r="F171" s="19">
        <v>0</v>
      </c>
    </row>
    <row r="172" spans="1:6" ht="15" customHeight="1" x14ac:dyDescent="0.25">
      <c r="A172" s="11" t="s">
        <v>156</v>
      </c>
      <c r="B172" s="17">
        <v>1</v>
      </c>
      <c r="C172" s="18">
        <v>2.7778000000000001E-5</v>
      </c>
      <c r="D172" s="18">
        <v>0</v>
      </c>
      <c r="E172" s="18">
        <v>0</v>
      </c>
      <c r="F172" s="19">
        <v>0.01</v>
      </c>
    </row>
    <row r="173" spans="1:6" ht="15" customHeight="1" x14ac:dyDescent="0.25">
      <c r="A173" s="11" t="s">
        <v>157</v>
      </c>
      <c r="B173" s="14">
        <v>1</v>
      </c>
      <c r="C173" s="15">
        <v>2.7777800000000001E-4</v>
      </c>
      <c r="D173" s="15">
        <v>5.5555600000000001E-5</v>
      </c>
      <c r="E173" s="15">
        <v>0</v>
      </c>
      <c r="F173" s="16">
        <v>0.05</v>
      </c>
    </row>
    <row r="174" spans="1:6" ht="15" customHeight="1" x14ac:dyDescent="0.25">
      <c r="A174" s="11" t="s">
        <v>158</v>
      </c>
      <c r="B174" s="17">
        <v>1</v>
      </c>
      <c r="C174" s="18">
        <v>2.7777800000000001E-4</v>
      </c>
      <c r="D174" s="18">
        <v>5.5555600000000001E-5</v>
      </c>
      <c r="E174" s="18">
        <v>0</v>
      </c>
      <c r="F174" s="19">
        <v>0.05</v>
      </c>
    </row>
    <row r="175" spans="1:6" ht="15" customHeight="1" x14ac:dyDescent="0.25">
      <c r="A175" s="11" t="s">
        <v>159</v>
      </c>
      <c r="B175" s="14">
        <v>2</v>
      </c>
      <c r="C175" s="15">
        <v>5.0000000000000002E-5</v>
      </c>
      <c r="D175" s="15">
        <v>0</v>
      </c>
      <c r="E175" s="15">
        <v>0</v>
      </c>
      <c r="F175" s="16">
        <v>1.3000000000000001E-2</v>
      </c>
    </row>
    <row r="176" spans="1:6" ht="15" customHeight="1" x14ac:dyDescent="0.25">
      <c r="A176" s="11" t="s">
        <v>188</v>
      </c>
      <c r="B176" s="17">
        <v>1</v>
      </c>
      <c r="C176" s="18">
        <v>3.3333000000000001E-5</v>
      </c>
      <c r="D176" s="18">
        <v>0</v>
      </c>
      <c r="E176" s="18">
        <v>0</v>
      </c>
      <c r="F176" s="19">
        <v>0.01</v>
      </c>
    </row>
    <row r="177" spans="1:7" ht="15" customHeight="1" x14ac:dyDescent="0.25">
      <c r="A177" s="11" t="s">
        <v>160</v>
      </c>
      <c r="B177" s="17">
        <v>1</v>
      </c>
      <c r="C177" s="18">
        <v>1.6667000000000002E-5</v>
      </c>
      <c r="D177" s="18">
        <v>0</v>
      </c>
      <c r="E177" s="18">
        <v>0</v>
      </c>
      <c r="F177" s="19">
        <v>3.0000000000000001E-3</v>
      </c>
    </row>
    <row r="178" spans="1:7" ht="21" customHeight="1" x14ac:dyDescent="0.25">
      <c r="A178" s="11" t="s">
        <v>14</v>
      </c>
      <c r="B178" s="14">
        <f>SUM(B179+B182+B184)</f>
        <v>4</v>
      </c>
      <c r="C178" s="15">
        <f t="shared" ref="C178:F178" si="9">SUM(C179+C182+C184)</f>
        <v>3.11112E-4</v>
      </c>
      <c r="D178" s="15">
        <f t="shared" si="9"/>
        <v>0</v>
      </c>
      <c r="E178" s="15">
        <f t="shared" si="9"/>
        <v>0</v>
      </c>
      <c r="F178" s="16">
        <f t="shared" si="9"/>
        <v>0.20600000000000002</v>
      </c>
    </row>
    <row r="179" spans="1:7" ht="15" customHeight="1" x14ac:dyDescent="0.25">
      <c r="A179" s="11" t="s">
        <v>161</v>
      </c>
      <c r="B179" s="14">
        <v>2</v>
      </c>
      <c r="C179" s="15">
        <v>2.2223000000000001E-5</v>
      </c>
      <c r="D179" s="15">
        <v>0</v>
      </c>
      <c r="E179" s="15">
        <v>0</v>
      </c>
      <c r="F179" s="16">
        <v>6.0000000000000001E-3</v>
      </c>
    </row>
    <row r="180" spans="1:7" ht="15" customHeight="1" x14ac:dyDescent="0.25">
      <c r="A180" s="11" t="s">
        <v>162</v>
      </c>
      <c r="B180" s="17">
        <v>1</v>
      </c>
      <c r="C180" s="18">
        <v>5.5559999999999998E-6</v>
      </c>
      <c r="D180" s="18">
        <v>0</v>
      </c>
      <c r="E180" s="18">
        <v>0</v>
      </c>
      <c r="F180" s="19">
        <v>0</v>
      </c>
    </row>
    <row r="181" spans="1:7" ht="15" customHeight="1" x14ac:dyDescent="0.25">
      <c r="A181" s="11" t="s">
        <v>163</v>
      </c>
      <c r="B181" s="17">
        <v>1</v>
      </c>
      <c r="C181" s="18">
        <v>1.6667000000000002E-5</v>
      </c>
      <c r="D181" s="18">
        <v>0</v>
      </c>
      <c r="E181" s="18">
        <v>0</v>
      </c>
      <c r="F181" s="19">
        <v>6.0000000000000001E-3</v>
      </c>
    </row>
    <row r="182" spans="1:7" ht="15" customHeight="1" x14ac:dyDescent="0.25">
      <c r="A182" s="11" t="s">
        <v>164</v>
      </c>
      <c r="B182" s="14">
        <v>1</v>
      </c>
      <c r="C182" s="15">
        <v>2.7777800000000001E-4</v>
      </c>
      <c r="D182" s="15">
        <v>0</v>
      </c>
      <c r="E182" s="15">
        <v>0</v>
      </c>
      <c r="F182" s="16">
        <v>0.2</v>
      </c>
    </row>
    <row r="183" spans="1:7" ht="15" customHeight="1" x14ac:dyDescent="0.25">
      <c r="A183" s="11" t="s">
        <v>165</v>
      </c>
      <c r="B183" s="17">
        <v>1</v>
      </c>
      <c r="C183" s="18">
        <v>2.7777800000000001E-4</v>
      </c>
      <c r="D183" s="18">
        <v>0</v>
      </c>
      <c r="E183" s="18">
        <v>0</v>
      </c>
      <c r="F183" s="19">
        <v>0.2</v>
      </c>
    </row>
    <row r="184" spans="1:7" ht="15" customHeight="1" x14ac:dyDescent="0.25">
      <c r="A184" s="11" t="s">
        <v>166</v>
      </c>
      <c r="B184" s="14">
        <v>1</v>
      </c>
      <c r="C184" s="15">
        <v>1.1110999999999999E-5</v>
      </c>
      <c r="D184" s="15">
        <v>0</v>
      </c>
      <c r="E184" s="15">
        <v>0</v>
      </c>
      <c r="F184" s="16">
        <v>0</v>
      </c>
    </row>
    <row r="185" spans="1:7" ht="15" customHeight="1" x14ac:dyDescent="0.25">
      <c r="A185" s="12" t="s">
        <v>167</v>
      </c>
      <c r="B185" s="21">
        <v>1</v>
      </c>
      <c r="C185" s="22">
        <v>1.1110999999999999E-5</v>
      </c>
      <c r="D185" s="22">
        <v>0</v>
      </c>
      <c r="E185" s="22">
        <v>0</v>
      </c>
      <c r="F185" s="23">
        <v>0</v>
      </c>
    </row>
    <row r="186" spans="1:7" ht="30" customHeight="1" x14ac:dyDescent="0.25">
      <c r="A186" s="25" t="s">
        <v>190</v>
      </c>
      <c r="B186" s="25"/>
      <c r="C186" s="25"/>
      <c r="D186" s="25"/>
      <c r="E186" s="25"/>
      <c r="F186" s="25"/>
      <c r="G186" s="10"/>
    </row>
    <row r="187" spans="1:7" x14ac:dyDescent="0.25">
      <c r="A187" s="2" t="s">
        <v>15</v>
      </c>
      <c r="B187" s="3"/>
      <c r="C187" s="3"/>
      <c r="D187" s="3"/>
      <c r="E187" s="3"/>
      <c r="F187" s="3"/>
      <c r="G187" s="3"/>
    </row>
    <row r="188" spans="1:7" ht="10.5" customHeight="1" x14ac:dyDescent="0.25">
      <c r="A188" s="8" t="s">
        <v>169</v>
      </c>
      <c r="F188" s="1"/>
      <c r="G188" s="1"/>
    </row>
    <row r="189" spans="1:7" ht="13.5" customHeight="1" x14ac:dyDescent="0.25">
      <c r="A189" s="8" t="s">
        <v>174</v>
      </c>
      <c r="F189" s="1"/>
      <c r="G189" s="1"/>
    </row>
    <row r="190" spans="1:7" ht="14.25" customHeight="1" x14ac:dyDescent="0.25">
      <c r="A190" s="9" t="s">
        <v>168</v>
      </c>
      <c r="F190" s="1"/>
      <c r="G190" s="1"/>
    </row>
  </sheetData>
  <mergeCells count="6">
    <mergeCell ref="A186:F186"/>
    <mergeCell ref="A1:F1"/>
    <mergeCell ref="B2:B3"/>
    <mergeCell ref="F2:F3"/>
    <mergeCell ref="C2:E2"/>
    <mergeCell ref="A2:A3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rowBreaks count="3" manualBreakCount="3">
    <brk id="93" max="5" man="1"/>
    <brk id="139" max="5" man="1"/>
    <brk id="18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25</vt:lpstr>
      <vt:lpstr>'Cuadro 25'!Área_de_impresión</vt:lpstr>
      <vt:lpstr>'Cuadro 25'!Títulos_a_imprimir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ADALBERTO RODRIGUEZ</cp:lastModifiedBy>
  <cp:lastPrinted>2025-07-04T13:23:40Z</cp:lastPrinted>
  <dcterms:created xsi:type="dcterms:W3CDTF">2011-08-01T14:22:18Z</dcterms:created>
  <dcterms:modified xsi:type="dcterms:W3CDTF">2025-07-09T18:24:01Z</dcterms:modified>
</cp:coreProperties>
</file>